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SG Transparencia\01 DATOS ABIERTOS\00 MANTENIMIENTO PORTAL\DATASETS PORTAL\TIPO_2\T2__EN_PRUEBAS_Encuesta_Satisfaccion_Objetos_Perdidos\"/>
    </mc:Choice>
  </mc:AlternateContent>
  <bookViews>
    <workbookView xWindow="-12" yWindow="-120" windowWidth="20520" windowHeight="9696"/>
  </bookViews>
  <sheets>
    <sheet name="Matriz" sheetId="1" r:id="rId1"/>
    <sheet name="CODIFICACIÓN" sheetId="2" r:id="rId2"/>
    <sheet name="ANÁLISIS GENERAL" sheetId="3" r:id="rId3"/>
    <sheet name="ANÁLISIS PRESENCIAL" sheetId="4" r:id="rId4"/>
    <sheet name="ANÁLISIS TELEFONICA" sheetId="5" r:id="rId5"/>
    <sheet name="ANÁLISIS ONLINE" sheetId="6" r:id="rId6"/>
  </sheets>
  <externalReferences>
    <externalReference r:id="rId7"/>
    <externalReference r:id="rId8"/>
    <externalReference r:id="rId9"/>
  </externalReferences>
  <definedNames>
    <definedName name="_xlnm._FilterDatabase" localSheetId="0" hidden="1">Matriz!$A$1:$AL$1402</definedName>
  </definedNames>
  <calcPr calcId="152511"/>
</workbook>
</file>

<file path=xl/calcChain.xml><?xml version="1.0" encoding="utf-8"?>
<calcChain xmlns="http://schemas.openxmlformats.org/spreadsheetml/2006/main">
  <c r="M39" i="6" l="1"/>
  <c r="L39" i="6"/>
  <c r="K39" i="6"/>
  <c r="K40" i="6" s="1"/>
  <c r="J39" i="6"/>
  <c r="H39" i="6"/>
  <c r="F39" i="6"/>
  <c r="N39" i="6" s="1"/>
  <c r="M37" i="6"/>
  <c r="L37" i="6"/>
  <c r="K37" i="6"/>
  <c r="J37" i="6"/>
  <c r="H37" i="6"/>
  <c r="F37" i="6"/>
  <c r="M35" i="6"/>
  <c r="L35" i="6"/>
  <c r="K35" i="6"/>
  <c r="K36" i="6" s="1"/>
  <c r="J35" i="6"/>
  <c r="H35" i="6"/>
  <c r="F35" i="6"/>
  <c r="N35" i="6" s="1"/>
  <c r="U25" i="6"/>
  <c r="W25" i="6" s="1"/>
  <c r="U23" i="6"/>
  <c r="J23" i="6"/>
  <c r="H23" i="6"/>
  <c r="F23" i="6"/>
  <c r="U21" i="6"/>
  <c r="K21" i="6"/>
  <c r="J22" i="6" s="1"/>
  <c r="J21" i="6"/>
  <c r="H21" i="6"/>
  <c r="F21" i="6"/>
  <c r="F22" i="6" s="1"/>
  <c r="U19" i="6"/>
  <c r="J19" i="6"/>
  <c r="H19" i="6"/>
  <c r="F19" i="6"/>
  <c r="U17" i="6"/>
  <c r="U27" i="6" s="1"/>
  <c r="M11" i="6"/>
  <c r="L11" i="6"/>
  <c r="J11" i="6"/>
  <c r="I11" i="6"/>
  <c r="H11" i="6"/>
  <c r="G11" i="6"/>
  <c r="F11" i="6"/>
  <c r="M9" i="6"/>
  <c r="L9" i="6"/>
  <c r="J9" i="6"/>
  <c r="I9" i="6"/>
  <c r="H9" i="6"/>
  <c r="G9" i="6"/>
  <c r="F9" i="6"/>
  <c r="K9" i="6" s="1"/>
  <c r="M7" i="6"/>
  <c r="L7" i="6"/>
  <c r="J7" i="6"/>
  <c r="I7" i="6"/>
  <c r="H7" i="6"/>
  <c r="G7" i="6"/>
  <c r="F7" i="6"/>
  <c r="M5" i="6"/>
  <c r="L5" i="6"/>
  <c r="J5" i="6"/>
  <c r="I5" i="6"/>
  <c r="I6" i="6" s="1"/>
  <c r="H5" i="6"/>
  <c r="H6" i="6" s="1"/>
  <c r="G5" i="6"/>
  <c r="F5" i="6"/>
  <c r="K5" i="6" s="1"/>
  <c r="J10" i="6" l="1"/>
  <c r="G12" i="6"/>
  <c r="F8" i="6"/>
  <c r="G10" i="6"/>
  <c r="J20" i="6"/>
  <c r="J36" i="6"/>
  <c r="M36" i="6"/>
  <c r="H36" i="6"/>
  <c r="L36" i="6"/>
  <c r="F36" i="6"/>
  <c r="J40" i="6"/>
  <c r="M40" i="6"/>
  <c r="H40" i="6"/>
  <c r="L40" i="6"/>
  <c r="F40" i="6"/>
  <c r="J6" i="6"/>
  <c r="H10" i="6"/>
  <c r="W23" i="6"/>
  <c r="W19" i="6"/>
  <c r="G6" i="6"/>
  <c r="H8" i="6"/>
  <c r="I10" i="6"/>
  <c r="W21" i="6"/>
  <c r="K7" i="6"/>
  <c r="K8" i="6" s="1"/>
  <c r="K11" i="6"/>
  <c r="F12" i="6" s="1"/>
  <c r="H22" i="6"/>
  <c r="K22" i="6" s="1"/>
  <c r="F6" i="6"/>
  <c r="F10" i="6"/>
  <c r="N37" i="6"/>
  <c r="W17" i="6"/>
  <c r="W27" i="6" s="1"/>
  <c r="K19" i="6"/>
  <c r="F20" i="6" s="1"/>
  <c r="K23" i="6"/>
  <c r="F24" i="6" s="1"/>
  <c r="L38" i="6" l="1"/>
  <c r="F38" i="6"/>
  <c r="K38" i="6"/>
  <c r="J38" i="6"/>
  <c r="J12" i="6"/>
  <c r="I12" i="6"/>
  <c r="N40" i="6"/>
  <c r="H12" i="6"/>
  <c r="K12" i="6" s="1"/>
  <c r="M38" i="6"/>
  <c r="K24" i="6"/>
  <c r="K10" i="6"/>
  <c r="J24" i="6"/>
  <c r="N36" i="6"/>
  <c r="H38" i="6"/>
  <c r="I8" i="6"/>
  <c r="K6" i="6"/>
  <c r="G8" i="6"/>
  <c r="H24" i="6"/>
  <c r="J8" i="6"/>
  <c r="H20" i="6"/>
  <c r="K20" i="6" s="1"/>
  <c r="N38" i="6" l="1"/>
  <c r="Q43" i="5" l="1"/>
  <c r="O43" i="5"/>
  <c r="N43" i="5"/>
  <c r="K43" i="5"/>
  <c r="I43" i="5"/>
  <c r="G43" i="5"/>
  <c r="Q41" i="5"/>
  <c r="O41" i="5"/>
  <c r="N41" i="5"/>
  <c r="K41" i="5"/>
  <c r="I41" i="5"/>
  <c r="G41" i="5"/>
  <c r="Q39" i="5"/>
  <c r="O39" i="5"/>
  <c r="N39" i="5"/>
  <c r="K39" i="5"/>
  <c r="I39" i="5"/>
  <c r="G39" i="5"/>
  <c r="V29" i="5"/>
  <c r="V27" i="5"/>
  <c r="I27" i="5"/>
  <c r="G27" i="5"/>
  <c r="V25" i="5"/>
  <c r="I25" i="5"/>
  <c r="G25" i="5"/>
  <c r="V23" i="5"/>
  <c r="I23" i="5"/>
  <c r="G23" i="5"/>
  <c r="K23" i="5" s="1"/>
  <c r="V21" i="5"/>
  <c r="O15" i="5"/>
  <c r="N15" i="5"/>
  <c r="K15" i="5"/>
  <c r="J15" i="5"/>
  <c r="I15" i="5"/>
  <c r="H15" i="5"/>
  <c r="G15" i="5"/>
  <c r="O13" i="5"/>
  <c r="N13" i="5"/>
  <c r="K13" i="5"/>
  <c r="J13" i="5"/>
  <c r="I13" i="5"/>
  <c r="H13" i="5"/>
  <c r="G13" i="5"/>
  <c r="O11" i="5"/>
  <c r="N11" i="5"/>
  <c r="K11" i="5"/>
  <c r="J11" i="5"/>
  <c r="I11" i="5"/>
  <c r="H11" i="5"/>
  <c r="G11" i="5"/>
  <c r="O9" i="5"/>
  <c r="N9" i="5"/>
  <c r="J9" i="5"/>
  <c r="I9" i="5"/>
  <c r="H9" i="5"/>
  <c r="G9" i="5"/>
  <c r="O7" i="5"/>
  <c r="N7" i="5"/>
  <c r="K7" i="5"/>
  <c r="J7" i="5"/>
  <c r="I7" i="5"/>
  <c r="H7" i="5"/>
  <c r="G7" i="5"/>
  <c r="O5" i="5"/>
  <c r="N5" i="5"/>
  <c r="K5" i="5"/>
  <c r="J5" i="5"/>
  <c r="I5" i="5"/>
  <c r="H5" i="5"/>
  <c r="G5" i="5"/>
  <c r="L7" i="5" l="1"/>
  <c r="L8" i="5" s="1"/>
  <c r="L15" i="5"/>
  <c r="L16" i="5" s="1"/>
  <c r="H16" i="5"/>
  <c r="I24" i="5"/>
  <c r="L11" i="5"/>
  <c r="L12" i="5" s="1"/>
  <c r="I16" i="5"/>
  <c r="K27" i="5"/>
  <c r="R39" i="5"/>
  <c r="I40" i="5" s="1"/>
  <c r="R43" i="5"/>
  <c r="O44" i="5" s="1"/>
  <c r="J16" i="5"/>
  <c r="V31" i="5"/>
  <c r="X29" i="5" s="1"/>
  <c r="K25" i="5"/>
  <c r="I26" i="5" s="1"/>
  <c r="L5" i="5"/>
  <c r="L6" i="5" s="1"/>
  <c r="K40" i="5"/>
  <c r="Q40" i="5"/>
  <c r="G40" i="5"/>
  <c r="K44" i="5"/>
  <c r="I6" i="5"/>
  <c r="H12" i="5"/>
  <c r="I28" i="5"/>
  <c r="J6" i="5"/>
  <c r="K16" i="5"/>
  <c r="L9" i="5"/>
  <c r="L13" i="5"/>
  <c r="L14" i="5" s="1"/>
  <c r="G16" i="5"/>
  <c r="R41" i="5"/>
  <c r="I42" i="5" s="1"/>
  <c r="G24" i="5"/>
  <c r="G28" i="5"/>
  <c r="K28" i="5" s="1"/>
  <c r="J14" i="5" l="1"/>
  <c r="I8" i="5"/>
  <c r="G26" i="5"/>
  <c r="G12" i="5"/>
  <c r="X27" i="5"/>
  <c r="I12" i="5"/>
  <c r="X21" i="5"/>
  <c r="G44" i="5"/>
  <c r="R44" i="5" s="1"/>
  <c r="O40" i="5"/>
  <c r="K12" i="5"/>
  <c r="N40" i="5"/>
  <c r="R40" i="5" s="1"/>
  <c r="H8" i="5"/>
  <c r="K24" i="5"/>
  <c r="G8" i="5"/>
  <c r="K8" i="5"/>
  <c r="X31" i="5"/>
  <c r="I44" i="5"/>
  <c r="J8" i="5"/>
  <c r="X25" i="5"/>
  <c r="K26" i="5"/>
  <c r="Q44" i="5"/>
  <c r="K6" i="5"/>
  <c r="X23" i="5"/>
  <c r="N44" i="5"/>
  <c r="Q42" i="5"/>
  <c r="I14" i="5"/>
  <c r="J12" i="5"/>
  <c r="K14" i="5"/>
  <c r="G6" i="5"/>
  <c r="O42" i="5"/>
  <c r="G42" i="5"/>
  <c r="N42" i="5"/>
  <c r="K42" i="5"/>
  <c r="H14" i="5"/>
  <c r="H6" i="5"/>
  <c r="G14" i="5"/>
  <c r="R42" i="5" l="1"/>
  <c r="O51" i="4" l="1"/>
  <c r="N51" i="4"/>
  <c r="K51" i="4"/>
  <c r="I51" i="4"/>
  <c r="G51" i="4"/>
  <c r="O49" i="4"/>
  <c r="N49" i="4"/>
  <c r="K49" i="4"/>
  <c r="I49" i="4"/>
  <c r="G49" i="4"/>
  <c r="O47" i="4"/>
  <c r="N47" i="4"/>
  <c r="K47" i="4"/>
  <c r="I47" i="4"/>
  <c r="G47" i="4"/>
  <c r="O45" i="4"/>
  <c r="N45" i="4"/>
  <c r="K45" i="4"/>
  <c r="I45" i="4"/>
  <c r="G45" i="4"/>
  <c r="V35" i="4"/>
  <c r="X35" i="4" s="1"/>
  <c r="V33" i="4"/>
  <c r="X33" i="4" s="1"/>
  <c r="I33" i="4"/>
  <c r="G33" i="4"/>
  <c r="K33" i="4" s="1"/>
  <c r="V31" i="4"/>
  <c r="X31" i="4" s="1"/>
  <c r="I31" i="4"/>
  <c r="I32" i="4" s="1"/>
  <c r="G31" i="4"/>
  <c r="K31" i="4" s="1"/>
  <c r="V29" i="4"/>
  <c r="X29" i="4" s="1"/>
  <c r="I29" i="4"/>
  <c r="G29" i="4"/>
  <c r="K29" i="4" s="1"/>
  <c r="G30" i="4" s="1"/>
  <c r="V27" i="4"/>
  <c r="V37" i="4" s="1"/>
  <c r="O21" i="4"/>
  <c r="N21" i="4"/>
  <c r="K21" i="4"/>
  <c r="J21" i="4"/>
  <c r="I21" i="4"/>
  <c r="H21" i="4"/>
  <c r="G21" i="4"/>
  <c r="O19" i="4"/>
  <c r="N19" i="4"/>
  <c r="K19" i="4"/>
  <c r="J19" i="4"/>
  <c r="I19" i="4"/>
  <c r="H19" i="4"/>
  <c r="G19" i="4"/>
  <c r="O17" i="4"/>
  <c r="N17" i="4"/>
  <c r="K17" i="4"/>
  <c r="J17" i="4"/>
  <c r="I17" i="4"/>
  <c r="I18" i="4" s="1"/>
  <c r="H17" i="4"/>
  <c r="G17" i="4"/>
  <c r="L17" i="4" s="1"/>
  <c r="O15" i="4"/>
  <c r="N15" i="4"/>
  <c r="K15" i="4"/>
  <c r="J15" i="4"/>
  <c r="J16" i="4" s="1"/>
  <c r="I15" i="4"/>
  <c r="I16" i="4" s="1"/>
  <c r="H15" i="4"/>
  <c r="H16" i="4" s="1"/>
  <c r="G15" i="4"/>
  <c r="L15" i="4" s="1"/>
  <c r="L16" i="4" s="1"/>
  <c r="O13" i="4"/>
  <c r="N13" i="4"/>
  <c r="K13" i="4"/>
  <c r="J13" i="4"/>
  <c r="I13" i="4"/>
  <c r="H13" i="4"/>
  <c r="G13" i="4"/>
  <c r="O11" i="4"/>
  <c r="N11" i="4"/>
  <c r="K11" i="4"/>
  <c r="J11" i="4"/>
  <c r="J12" i="4" s="1"/>
  <c r="I11" i="4"/>
  <c r="H11" i="4"/>
  <c r="H12" i="4" s="1"/>
  <c r="G11" i="4"/>
  <c r="L11" i="4" s="1"/>
  <c r="L12" i="4" s="1"/>
  <c r="O9" i="4"/>
  <c r="N9" i="4"/>
  <c r="K9" i="4"/>
  <c r="J9" i="4"/>
  <c r="I9" i="4"/>
  <c r="I10" i="4" s="1"/>
  <c r="H9" i="4"/>
  <c r="G9" i="4"/>
  <c r="L9" i="4" s="1"/>
  <c r="L10" i="4" s="1"/>
  <c r="O7" i="4"/>
  <c r="N7" i="4"/>
  <c r="K7" i="4"/>
  <c r="J7" i="4"/>
  <c r="J8" i="4" s="1"/>
  <c r="I7" i="4"/>
  <c r="I8" i="4" s="1"/>
  <c r="H7" i="4"/>
  <c r="H8" i="4" s="1"/>
  <c r="G7" i="4"/>
  <c r="L7" i="4" s="1"/>
  <c r="L8" i="4" s="1"/>
  <c r="O5" i="4"/>
  <c r="N5" i="4"/>
  <c r="K5" i="4"/>
  <c r="J5" i="4"/>
  <c r="I5" i="4"/>
  <c r="H5" i="4"/>
  <c r="G5" i="4"/>
  <c r="L5" i="4" s="1"/>
  <c r="L6" i="4" s="1"/>
  <c r="K6" i="4" l="1"/>
  <c r="I6" i="4"/>
  <c r="K10" i="4"/>
  <c r="M18" i="4"/>
  <c r="L18" i="4"/>
  <c r="K18" i="4"/>
  <c r="H20" i="4"/>
  <c r="J6" i="4"/>
  <c r="K8" i="4"/>
  <c r="H10" i="4"/>
  <c r="I12" i="4"/>
  <c r="K16" i="4"/>
  <c r="H18" i="4"/>
  <c r="X37" i="4"/>
  <c r="X27" i="4"/>
  <c r="I34" i="4"/>
  <c r="J20" i="4"/>
  <c r="G50" i="4"/>
  <c r="H6" i="4"/>
  <c r="J10" i="4"/>
  <c r="K12" i="4"/>
  <c r="J18" i="4"/>
  <c r="G20" i="4"/>
  <c r="I30" i="4"/>
  <c r="K30" i="4" s="1"/>
  <c r="N46" i="4"/>
  <c r="O52" i="4"/>
  <c r="G6" i="4"/>
  <c r="G10" i="4"/>
  <c r="G18" i="4"/>
  <c r="L19" i="4"/>
  <c r="L20" i="4" s="1"/>
  <c r="L13" i="4"/>
  <c r="L14" i="4" s="1"/>
  <c r="G8" i="4"/>
  <c r="G12" i="4"/>
  <c r="G16" i="4"/>
  <c r="L21" i="4"/>
  <c r="L22" i="4" s="1"/>
  <c r="G32" i="4"/>
  <c r="K32" i="4" s="1"/>
  <c r="G34" i="4"/>
  <c r="K34" i="4" s="1"/>
  <c r="Q45" i="4"/>
  <c r="I46" i="4" s="1"/>
  <c r="Q47" i="4"/>
  <c r="I48" i="4" s="1"/>
  <c r="Q49" i="4"/>
  <c r="I50" i="4" s="1"/>
  <c r="Q51" i="4"/>
  <c r="I52" i="4" s="1"/>
  <c r="G14" i="4" l="1"/>
  <c r="G48" i="4"/>
  <c r="J14" i="4"/>
  <c r="O46" i="4"/>
  <c r="G52" i="4"/>
  <c r="H22" i="4"/>
  <c r="H14" i="4"/>
  <c r="N52" i="4"/>
  <c r="K52" i="4"/>
  <c r="I20" i="4"/>
  <c r="G46" i="4"/>
  <c r="K48" i="4"/>
  <c r="K20" i="4"/>
  <c r="O50" i="4"/>
  <c r="G22" i="4"/>
  <c r="N50" i="4"/>
  <c r="K50" i="4"/>
  <c r="Q50" i="4" s="1"/>
  <c r="I22" i="4"/>
  <c r="K22" i="4"/>
  <c r="O48" i="4"/>
  <c r="N48" i="4"/>
  <c r="I14" i="4"/>
  <c r="K14" i="4"/>
  <c r="K46" i="4"/>
  <c r="J22" i="4"/>
  <c r="Q48" i="4" l="1"/>
  <c r="Q52" i="4"/>
  <c r="Q46" i="4"/>
  <c r="H45" i="3" l="1"/>
  <c r="H44" i="3"/>
  <c r="D60" i="3" l="1"/>
  <c r="E60" i="3" s="1"/>
  <c r="O61" i="3"/>
  <c r="P61" i="3" s="1"/>
  <c r="H11" i="3"/>
  <c r="O58" i="3" l="1"/>
  <c r="O57" i="3" l="1"/>
  <c r="O55" i="3"/>
  <c r="O47" i="3"/>
  <c r="O51" i="3"/>
  <c r="O50" i="3"/>
  <c r="O49" i="3"/>
  <c r="O52" i="3"/>
  <c r="O56" i="3"/>
  <c r="O48" i="3"/>
  <c r="O54" i="3"/>
  <c r="O53" i="3"/>
  <c r="O46" i="3"/>
  <c r="O45" i="3"/>
  <c r="O59" i="3" l="1"/>
  <c r="P55" i="3" s="1"/>
  <c r="D62" i="3"/>
  <c r="E62" i="3" s="1"/>
  <c r="D58" i="3"/>
  <c r="E58" i="3" s="1"/>
  <c r="D56" i="3"/>
  <c r="E56" i="3" s="1"/>
  <c r="D54" i="3"/>
  <c r="E54" i="3" s="1"/>
  <c r="D52" i="3"/>
  <c r="E52" i="3" s="1"/>
  <c r="D50" i="3"/>
  <c r="E50" i="3" s="1"/>
  <c r="D48" i="3"/>
  <c r="E48" i="3" s="1"/>
  <c r="D45" i="3"/>
  <c r="D37" i="3"/>
  <c r="I35" i="3"/>
  <c r="D35" i="3"/>
  <c r="I33" i="3"/>
  <c r="D33" i="3"/>
  <c r="I31" i="3"/>
  <c r="D31" i="3"/>
  <c r="I29" i="3"/>
  <c r="D29" i="3"/>
  <c r="P27" i="3"/>
  <c r="I27" i="3"/>
  <c r="D27" i="3"/>
  <c r="P25" i="3"/>
  <c r="I25" i="3"/>
  <c r="D25" i="3"/>
  <c r="P23" i="3"/>
  <c r="I23" i="3"/>
  <c r="D23" i="3"/>
  <c r="P21" i="3"/>
  <c r="I21" i="3"/>
  <c r="D21" i="3"/>
  <c r="P20" i="3"/>
  <c r="P19" i="3"/>
  <c r="P18" i="3"/>
  <c r="I18" i="3"/>
  <c r="D18" i="3"/>
  <c r="H9" i="3"/>
  <c r="C9" i="3"/>
  <c r="H7" i="3"/>
  <c r="C7" i="3"/>
  <c r="P54" i="3" l="1"/>
  <c r="P56" i="3"/>
  <c r="H13" i="3"/>
  <c r="I11" i="3" s="1"/>
  <c r="P58" i="3"/>
  <c r="P53" i="3"/>
  <c r="P45" i="3"/>
  <c r="P48" i="3"/>
  <c r="P57" i="3"/>
  <c r="P47" i="3"/>
  <c r="P46" i="3"/>
  <c r="P52" i="3"/>
  <c r="P51" i="3"/>
  <c r="P50" i="3"/>
  <c r="P49" i="3"/>
  <c r="E45" i="3"/>
  <c r="R18" i="3"/>
  <c r="R19" i="3"/>
  <c r="P59" i="3" l="1"/>
  <c r="R20" i="3"/>
  <c r="J35" i="3"/>
  <c r="J33" i="3"/>
  <c r="J31" i="3"/>
  <c r="J29" i="3"/>
  <c r="J27" i="3"/>
  <c r="J25" i="3"/>
  <c r="J23" i="3"/>
  <c r="J21" i="3"/>
  <c r="J18" i="3"/>
  <c r="E37" i="3"/>
  <c r="E35" i="3"/>
  <c r="E33" i="3"/>
  <c r="E31" i="3"/>
  <c r="E29" i="3"/>
  <c r="E27" i="3"/>
  <c r="E25" i="3"/>
  <c r="E23" i="3"/>
  <c r="E21" i="3"/>
  <c r="E18" i="3"/>
  <c r="P29" i="3" l="1"/>
  <c r="C11" i="3"/>
  <c r="D9" i="3" s="1"/>
  <c r="Q25" i="3" l="1"/>
  <c r="Q19" i="3"/>
  <c r="Q18" i="3"/>
  <c r="Q20" i="3"/>
  <c r="Q27" i="3"/>
  <c r="Q23" i="3"/>
  <c r="Q21" i="3"/>
  <c r="I9" i="3"/>
  <c r="I7" i="3"/>
  <c r="D7" i="3"/>
  <c r="D11" i="3" s="1"/>
  <c r="I13" i="3" l="1"/>
  <c r="Q29" i="3"/>
</calcChain>
</file>

<file path=xl/sharedStrings.xml><?xml version="1.0" encoding="utf-8"?>
<sst xmlns="http://schemas.openxmlformats.org/spreadsheetml/2006/main" count="6465" uniqueCount="917">
  <si>
    <t>1_Sexo</t>
  </si>
  <si>
    <t>Hombre</t>
  </si>
  <si>
    <t>Mujer</t>
  </si>
  <si>
    <t>Sí</t>
  </si>
  <si>
    <t>No</t>
  </si>
  <si>
    <t>3_10 No recuerda (NO LEER)</t>
  </si>
  <si>
    <t>ETIQUETAS</t>
  </si>
  <si>
    <t>Pregunta</t>
  </si>
  <si>
    <t>Valor</t>
  </si>
  <si>
    <t>Etiqueta</t>
  </si>
  <si>
    <t xml:space="preserve">P3 (todas opciones) </t>
  </si>
  <si>
    <t xml:space="preserve">P4 (todas opciones) </t>
  </si>
  <si>
    <t>P5.</t>
  </si>
  <si>
    <t>Preguntar por un objeto perdido</t>
  </si>
  <si>
    <t>Recoger un objeto</t>
  </si>
  <si>
    <t>Otro motivo</t>
  </si>
  <si>
    <t>NO CONTESTA</t>
  </si>
  <si>
    <t xml:space="preserve">P7 (todas opciones) </t>
  </si>
  <si>
    <t>Nada</t>
  </si>
  <si>
    <t>Ampliación de horario (tardes, sábados…)</t>
  </si>
  <si>
    <t>Mejora de la atención telefónica (Dificultades de contactación, largas esperas...)</t>
  </si>
  <si>
    <t>Publicitación de la ubicación del local (información en estaciones de transporte, señalizaciones en la calle, etc.)</t>
  </si>
  <si>
    <t>Localización de la oficina (poco céntrica)</t>
  </si>
  <si>
    <t>Mejora sistema de alertas sobre objetos encontrados</t>
  </si>
  <si>
    <t>Tiempo de atención, falta de personal (en oficinas presenciales)</t>
  </si>
  <si>
    <t>Otros</t>
  </si>
  <si>
    <t>Otros aspectos relacionados con el acondicionamiento del local</t>
  </si>
  <si>
    <t>Aseos</t>
  </si>
  <si>
    <t>Dispensador de turnos</t>
  </si>
  <si>
    <t>Aparcamiento</t>
  </si>
  <si>
    <t>Atención recibida (trato, falta de información…)</t>
  </si>
  <si>
    <t>Coordinación con otras oficinas de objetos perdidos</t>
  </si>
  <si>
    <t>Incluir la posibilidad de envío a domicilio de los objetos encontrados</t>
  </si>
  <si>
    <t>Si</t>
  </si>
  <si>
    <t>No recuerda</t>
  </si>
  <si>
    <t>Entregar un objeto/comunicar que lo ha encontrado</t>
  </si>
  <si>
    <t>6_ En este caso, ¿estaba el objeto en la oficina?</t>
  </si>
  <si>
    <t>P12.</t>
  </si>
  <si>
    <t>12_ Para terminar, ¿qué aspecto/s mejoraría del servicio) PREGUNTA ABIERTA</t>
  </si>
  <si>
    <t>12_Reco1</t>
  </si>
  <si>
    <t>12_Reco2</t>
  </si>
  <si>
    <t>Ampliación del horario</t>
  </si>
  <si>
    <t>Ampliar horario</t>
  </si>
  <si>
    <t>Que extiendan el horario</t>
  </si>
  <si>
    <t>Ampliación de horario</t>
  </si>
  <si>
    <t>Que cojan el teléfono</t>
  </si>
  <si>
    <t>Que abran de tarde</t>
  </si>
  <si>
    <t>Que atiendan por las tardes y que no tarden tanto en avisar que se ha encontrado</t>
  </si>
  <si>
    <t>Que se clasifiquen mejor los objetos perdidos, según zona</t>
  </si>
  <si>
    <t>Mejor por teléfono</t>
  </si>
  <si>
    <t>Ampliación de atención telefónica y correo eléctronico</t>
  </si>
  <si>
    <t>Mas claridad en el teléfono</t>
  </si>
  <si>
    <t>Horario de tarde</t>
  </si>
  <si>
    <t>Ampliación servicio telefónico</t>
  </si>
  <si>
    <t>Mas personal y horario por la tarde</t>
  </si>
  <si>
    <t>Que bajen la calefacción</t>
  </si>
  <si>
    <t>Que abran algunas horario por la tarde</t>
  </si>
  <si>
    <t>Ubicación</t>
  </si>
  <si>
    <t>Que abran los sábados</t>
  </si>
  <si>
    <t>Ampliación de horario a por las tardes</t>
  </si>
  <si>
    <t>Ampliación de información telefónica</t>
  </si>
  <si>
    <t>Que cojan el teléfono y que atiendan por las tardes</t>
  </si>
  <si>
    <t>Mas horario</t>
  </si>
  <si>
    <t>Mejora de la señalización</t>
  </si>
  <si>
    <t>Más espacio para las personas</t>
  </si>
  <si>
    <t>Que abren al menos una tarde</t>
  </si>
  <si>
    <t>Ampliación de horario, publicidad del servicio</t>
  </si>
  <si>
    <t>Que esté abierto hasta las 17:00</t>
  </si>
  <si>
    <t>Ampliación de horarios</t>
  </si>
  <si>
    <t>Un par de horas de atención por la tarde</t>
  </si>
  <si>
    <t>Un cartel mas visible de las oficinas</t>
  </si>
  <si>
    <t>Que haya una oficina en la zona norte y mas horario</t>
  </si>
  <si>
    <t>Que haya parking para los taxistas que venimos a dejar cosas</t>
  </si>
  <si>
    <t>Ampliación de horario por las tardes,  ampliación servicio telefónico</t>
  </si>
  <si>
    <t>Mas amplio horario</t>
  </si>
  <si>
    <t>Aspecto del local y ampliación del horario de tarde</t>
  </si>
  <si>
    <t>Tardo mucho tiempo en notificarlo</t>
  </si>
  <si>
    <t>Incremento de personal</t>
  </si>
  <si>
    <t>Más gente que atienda en el call center</t>
  </si>
  <si>
    <t>Mas disponibilidad telefónica</t>
  </si>
  <si>
    <t>Abrir los fines de semana</t>
  </si>
  <si>
    <t>Abrir por la tarde</t>
  </si>
  <si>
    <t>Mejor información pares saber llegar</t>
  </si>
  <si>
    <t>Ampliación de horario hasta las 15:00 horas</t>
  </si>
  <si>
    <t>Poner opción de solicitar vez con número</t>
  </si>
  <si>
    <t>Mas oficinas y más horario</t>
  </si>
  <si>
    <t>Incremento de personal de atención</t>
  </si>
  <si>
    <t>Que atiendan por la tarde</t>
  </si>
  <si>
    <t>Que pongan un "turnomatic", para atención por orden de llegada</t>
  </si>
  <si>
    <t>Horario de tarde, para no faltar a clases</t>
  </si>
  <si>
    <t>Más horario</t>
  </si>
  <si>
    <t>Ampliación del horario.</t>
  </si>
  <si>
    <t>Que atiendan por las tardes</t>
  </si>
  <si>
    <t>Horario más amplio, por las tardes</t>
  </si>
  <si>
    <t>Un día a semana abran por la tarde</t>
  </si>
  <si>
    <t>Ampliación De los horarios los sábado</t>
  </si>
  <si>
    <t>Que hubiese más operadores para que cojan el teléfono</t>
  </si>
  <si>
    <t>Que tengan mejores procedimientos para cuando se pierde algo en un taxi, lo actual muy mal</t>
  </si>
  <si>
    <t>Que llamen de vuelta cuando se pierde un móvil</t>
  </si>
  <si>
    <t>Algún día por la tarde,</t>
  </si>
  <si>
    <t>Horario mas amplio</t>
  </si>
  <si>
    <t>Horario por la tarde</t>
  </si>
  <si>
    <t>Apertura un sábado</t>
  </si>
  <si>
    <t>Habilitar alguna tarde o un sábado</t>
  </si>
  <si>
    <t>Muy contenta</t>
  </si>
  <si>
    <t>Que abran por las tardes</t>
  </si>
  <si>
    <t>El horario limitado</t>
  </si>
  <si>
    <t>El horario al público muy limitado</t>
  </si>
  <si>
    <t>Mas publicidad sobre éste servicio</t>
  </si>
  <si>
    <t>Que sea  mas conocida y visible el servicio a la gente</t>
  </si>
  <si>
    <t>Cartel informativo sobre aparcamiento gratuito y cartel informativo mas visible del establecimiento y ampliación de horario</t>
  </si>
  <si>
    <t>Que funcione mejor el call center y que atiendan por la tarde</t>
  </si>
  <si>
    <t>Ampliamente del horario</t>
  </si>
  <si>
    <t>Horario tarde y una oficina no tan al sur de Madrid</t>
  </si>
  <si>
    <t>Ampliación de horios</t>
  </si>
  <si>
    <t>Que un día abran por la tarde</t>
  </si>
  <si>
    <t>Aumento de personal de atención</t>
  </si>
  <si>
    <t>Ampliación de horario y atención telefónica</t>
  </si>
  <si>
    <t>Ampliar el horario</t>
  </si>
  <si>
    <t>Tiempo de espera</t>
  </si>
  <si>
    <t>Que den un justificante de la denuncia, detalles</t>
  </si>
  <si>
    <t>Ampliación de horario a sábados e información especifica en la notificación</t>
  </si>
  <si>
    <t>Rapidez en gestión</t>
  </si>
  <si>
    <t>Horario tarde
La distribución del espacio en la oficina está mal aprovechado</t>
  </si>
  <si>
    <t>Instalación de aseos</t>
  </si>
  <si>
    <t>Que haya una oficina en el norte de Madrid</t>
  </si>
  <si>
    <t>Que atiendan por la tarde y que contesten el teléfono, suiempore dejan en espera</t>
  </si>
  <si>
    <t>Ampliación de horio</t>
  </si>
  <si>
    <t>Mas horario por la tarde</t>
  </si>
  <si>
    <t>Ampliación de horario y ampliación de servicio telefónico</t>
  </si>
  <si>
    <t>Ampliar horario y más oficinas en Madrid</t>
  </si>
  <si>
    <t>Ubicación mas central y horario de atención al público y telefónica</t>
  </si>
  <si>
    <t>Mejorar el aparcamiento para taxistas y mas horario de atención, tardes y fines de semana</t>
  </si>
  <si>
    <t>Ampliación de horario e información telefónica</t>
  </si>
  <si>
    <t>Ampliación del horario y atención telefónica</t>
  </si>
  <si>
    <t>Que cojan el teléfono, se llama sin resultados</t>
  </si>
  <si>
    <t>Un par de horas de atención por las tardes</t>
  </si>
  <si>
    <t>Al menos una hora por la tarde</t>
  </si>
  <si>
    <t>Ampliación del horario  y atención telefonica</t>
  </si>
  <si>
    <t>Algo para saber orden de llegada para ser atendido y que abran por las tardes</t>
  </si>
  <si>
    <t>Horario por las tardes</t>
  </si>
  <si>
    <t>Que abran tardes y fines de semana</t>
  </si>
  <si>
    <t>Ampliación de horario los sábados</t>
  </si>
  <si>
    <t>Que abran por la tarde</t>
  </si>
  <si>
    <t>Ampliación del horario aunque solo sea un dia</t>
  </si>
  <si>
    <t>Abrir de 6 a 8 para poder venir al salir del trabajo</t>
  </si>
  <si>
    <t>Número de espera en recepción y mejor mobiliario</t>
  </si>
  <si>
    <t>Que atiendan por las tardes y fines de semana</t>
  </si>
  <si>
    <t>Una plaza más de aparcamiento, que sean 3</t>
  </si>
  <si>
    <t>Ampliación del horario y apertura de otra oficinas en otro lugar mas céntrico</t>
  </si>
  <si>
    <t>Aseos y falta de coordinación de información entre ciudades</t>
  </si>
  <si>
    <t>Ampliación de horario y mas sillas de espera</t>
  </si>
  <si>
    <t>Ampliar horario por las tardes
Que las puertas abran del otro lado, hacia fuera</t>
  </si>
  <si>
    <t>Ampliación d horario</t>
  </si>
  <si>
    <t>Que abran por las tardes y que haya mas coordinación con los objetos encontrados, he venido 2 veces estando los 2 objetos aqui</t>
  </si>
  <si>
    <t>Que atiendan un día por la tarde</t>
  </si>
  <si>
    <t>Un par de horas por la tarde</t>
  </si>
  <si>
    <t>Ampliase horario y más información de las vías de contacto</t>
  </si>
  <si>
    <t>No ha podido reclamar la documentación ya que a pesar de ser madrileño, no le han entregado nada, con lo cual debe reclamarlo desde Benidorm. Solicita modificación en la gestión.</t>
  </si>
  <si>
    <t>Que abran un par de horas por las tardes
Que se agregue una relación del contenido de lo encontrado
Que las puertas se abran hacia fuera, como dice la normativa de incedios</t>
  </si>
  <si>
    <t>Horario de tarde y poder localizar mejor dónde van los objetos perdidos desde Atocha</t>
  </si>
  <si>
    <t>Ampliación de horario, notificación mas especifica</t>
  </si>
  <si>
    <t>Excelente, pero no lo conocen bien, en el aeropuerto no tenían claro dónde estaba la oficina</t>
  </si>
  <si>
    <t>Ampliación del servicio telefónico y aseos</t>
  </si>
  <si>
    <t>Ampliación horario un día por la tarde</t>
  </si>
  <si>
    <t>Ampliación a algunas tardes</t>
  </si>
  <si>
    <t>Ampliación del horario y aseos publicos</t>
  </si>
  <si>
    <t>Ampliación de hirió y servicio telefónico</t>
  </si>
  <si>
    <t>Otra oficina  mas hacia el norte</t>
  </si>
  <si>
    <t>Mejora en el horario, extensión alguna tarde</t>
  </si>
  <si>
    <t>Han tardado mucho en atenderle. Ampliación del horario</t>
  </si>
  <si>
    <t>Ampliación de horario hacia los fines de semana</t>
  </si>
  <si>
    <t>Aseos, ampliación del horario</t>
  </si>
  <si>
    <t>Ampliación de horario aunque solo fuera un día por la tarde</t>
  </si>
  <si>
    <t>Ampliación del horaria</t>
  </si>
  <si>
    <t>Ampliación del horario y mas amabilidad</t>
  </si>
  <si>
    <t>Ampliación de hirió incluidos sabados</t>
  </si>
  <si>
    <t>Ampliación de horario y servicio telefónico, también aseos</t>
  </si>
  <si>
    <t>Ampliación de servicio telefónico y creación de otras oficinas</t>
  </si>
  <si>
    <t>Ampliación del horio</t>
  </si>
  <si>
    <t>Ampliación del horario, ya había facilitado datos personales a través de la web y en la oficina ha tenido que volver a facilitarlos, con lo cual le hizo perder tiempo para volver a su trabajo</t>
  </si>
  <si>
    <t>Ampliación del horario y servicio telefónico, imposible contactar</t>
  </si>
  <si>
    <t>Ampliación de horario y servicio telefónico, imposible contactar</t>
  </si>
  <si>
    <t>Que cierren más tarde</t>
  </si>
  <si>
    <t>Ampliación de horario y otro tipo más claro de señalización del local</t>
  </si>
  <si>
    <t>Oficinas más centrales</t>
  </si>
  <si>
    <t>Haya horario de tarde</t>
  </si>
  <si>
    <t>Que tengan horario de tarde</t>
  </si>
  <si>
    <t>Ampliación de horario, mejora de la atención telefónica, nadie coge el telefono</t>
  </si>
  <si>
    <t>Ampliación  del horario</t>
  </si>
  <si>
    <t>Oficina más céntrica</t>
  </si>
  <si>
    <t>De lunes a jueves ampliar horario por las tardes</t>
  </si>
  <si>
    <t>Todo correcto</t>
  </si>
  <si>
    <t>Mejorar distribución de la entrada, es estrecho el paso</t>
  </si>
  <si>
    <t>Ampliar unas 3 horas por las tardes</t>
  </si>
  <si>
    <t>Ampliación del horario y mejora en atención telefónica, imposible contactar</t>
  </si>
  <si>
    <t>Ampliar horario a las tardes</t>
  </si>
  <si>
    <t>Que hasta mas números para llamar o que lo atiendan</t>
  </si>
  <si>
    <t>Más operadores teléfono</t>
  </si>
  <si>
    <t>Ampliación de servicio telefónico, es imposible contactar</t>
  </si>
  <si>
    <t>Que abran por las tardes y/o fines de semana</t>
  </si>
  <si>
    <t>Atiendan por las tardes</t>
  </si>
  <si>
    <t>Ampliación horario y otro tipo de señalización</t>
  </si>
  <si>
    <t>Que haya funcionarios que hablen idiomas (extranjeros habla inglesa)</t>
  </si>
  <si>
    <t>Ampliar horario para dejar las cosas y opciones para los usuarios de taxi para recoger fuera del horario actual, especialmente turistas</t>
  </si>
  <si>
    <t>Abrir por las tardes</t>
  </si>
  <si>
    <t>Un par de horas abiertos por las tardes</t>
  </si>
  <si>
    <t>Que me avisen cuando lo encuentren</t>
  </si>
  <si>
    <t>Ampliación del horario, respuesta coherente a través del mismo canal.  Envió correo y le responden por carta postal a los tres meses y objeto estaba recepcionado desde el tercer día.</t>
  </si>
  <si>
    <t>Que abran todas las tardes</t>
  </si>
  <si>
    <t>Ampliación del servicio telefónico con tarifa normal, y servicio visual en la página d los objetos que están decepcionados.</t>
  </si>
  <si>
    <t>Más gente en el call center, dejan esperando mucho tiempo</t>
  </si>
  <si>
    <t>Horario mayor</t>
  </si>
  <si>
    <t>Horario hasta las 22:00</t>
  </si>
  <si>
    <t>Horario, más amplio</t>
  </si>
  <si>
    <t>Ha traído un objeto hace dos años y hubiese preferido que le notificaran que viniera a por el objeto</t>
  </si>
  <si>
    <t>Que cierren 2 horas más tarde</t>
  </si>
  <si>
    <t>Horario más amplio</t>
  </si>
  <si>
    <t>Atención por las tardes</t>
  </si>
  <si>
    <t>Ampliar horario por las tardes</t>
  </si>
  <si>
    <t>Que no cambien la buena actitud</t>
  </si>
  <si>
    <t>Ampliar horario por las tardes o abrir antes</t>
  </si>
  <si>
    <t>Ampliación de horario y en su caso ya había llamado varias veces preguntando por un objeto y una vez recepcionado, le hubiese gustado que le llamasen</t>
  </si>
  <si>
    <t>Que haya un cartel en el metro que indique hacia dónde está la oficina</t>
  </si>
  <si>
    <t>Ampliar horario, para fines de semana o noche alguna opción para taxistas</t>
  </si>
  <si>
    <t>Personas que hablen inglés</t>
  </si>
  <si>
    <t>Horario fines de semana para entregar cosas del taxi</t>
  </si>
  <si>
    <t>Mejora en el Servicio telefónico</t>
  </si>
  <si>
    <t>Ampliación del horario de atención</t>
  </si>
  <si>
    <t>Ampliación de oficinas en Madrid</t>
  </si>
  <si>
    <t>Ampliación de horario y mejora de pagina web</t>
  </si>
  <si>
    <t>Que abran de 16:00-18:00</t>
  </si>
  <si>
    <t>Ampliación del horario y expendedor de turnos</t>
  </si>
  <si>
    <t>Ampliación de horario de atención</t>
  </si>
  <si>
    <t>Reforzar atención telefónica</t>
  </si>
  <si>
    <t>Ampliación de horario y aseos</t>
  </si>
  <si>
    <t>Pide que haya clasificación por marcas de moviles</t>
  </si>
  <si>
    <t>Mejoras en el servicio web y telefónico</t>
  </si>
  <si>
    <t>Ampliación del horario, intensivo</t>
  </si>
  <si>
    <t>Ampliación del horario por la tarde</t>
  </si>
  <si>
    <t>Ampliación del horario y adquisición de mas sillas</t>
  </si>
  <si>
    <t>Ampliación del horario por las tardes</t>
  </si>
  <si>
    <t>Ampliación del horario es necesario port las tardes</t>
  </si>
  <si>
    <t>Ampliación de agentes telefónicos y ampliación del horario</t>
  </si>
  <si>
    <t>Expendedora de turnos</t>
  </si>
  <si>
    <t>Ampliación de horario e instalación de aseos</t>
  </si>
  <si>
    <t>Especificar los objetos devueltos para facilitar la gestión de los restantes.</t>
  </si>
  <si>
    <t>Ampliación de servicio telefónico e instalación de aseos</t>
  </si>
  <si>
    <t>Ampliación de servicio telefónico</t>
  </si>
  <si>
    <t>Ampliación de servicio telefónico, no contestan</t>
  </si>
  <si>
    <t>Suprimir el acceso de seguridad</t>
  </si>
  <si>
    <t>Ampliación del horario y creación de otra oficina</t>
  </si>
  <si>
    <t>HORARIO MAS AMPLIADO HASTA LAS 8 DE LA TARDE</t>
  </si>
  <si>
    <t>MAS DE INFORMACION SI  ENCONTRABAN MI DOCUMENTACION SI ME LLAMARIAN</t>
  </si>
  <si>
    <t>EL TIEMPO QUE TARDAN EN COGER EL TELEFONO</t>
  </si>
  <si>
    <t>HORARIO MAS AMPLIO</t>
  </si>
  <si>
    <t>EL TIEMPO DE ESPERA A COGER EL TELEFONO</t>
  </si>
  <si>
    <t>MAS RAPIDEZ EN ATENDER</t>
  </si>
  <si>
    <t>horario de atencion al publico</t>
  </si>
  <si>
    <t>el tiempo de espera hasta coger el telefono</t>
  </si>
  <si>
    <t>AMPLIAR HORARIO DE LUNES A DOMINGO</t>
  </si>
  <si>
    <t>MAS DE ACERCAMIENTO A LA PERSONA QUE LLAMA POR TELEFONO</t>
  </si>
  <si>
    <t>HORARIO</t>
  </si>
  <si>
    <t>MAS RAPIDO EN ATENDER EL TELEFONO</t>
  </si>
  <si>
    <t>Que contesten el telefono con rapidez</t>
  </si>
  <si>
    <t>Mayot personal atendiendo</t>
  </si>
  <si>
    <t>Esta todo muy informatizado, debeia ser un poco mas personalizado. El ambiente laboral en esta linea no es bueno, lo  que influye en el trato al cliente, tanto si llamas por telefono como si vas a la oficina fisica.</t>
  </si>
  <si>
    <t>más operadores. mejora general de servicio, ampliación de horario. resolución</t>
  </si>
  <si>
    <t>fhorario mas amplio,</t>
  </si>
  <si>
    <t>EL TIEMPO DE ESPERA EN LA LLAMADA.</t>
  </si>
  <si>
    <t>esta bien como esta.</t>
  </si>
  <si>
    <t>TIEMPO DE ESPERA TELEFONICA, TARDAN MUCHO EN ATENDER Y DEBERIAN AMPLIAR EL HORARIO DE ATENCION TELEFONICA, SOLO SE PUEDE LLAMAR POR LA MAÑANA.</t>
  </si>
  <si>
    <t>NO SABRIA</t>
  </si>
  <si>
    <t>estuvo todo muy bien</t>
  </si>
  <si>
    <t>mas calidez en el trato y que pidan más información sobre el objeto perdido. Trato frio y sin interes.Trato desinteresado.</t>
  </si>
  <si>
    <t>AMPLIAR EL HORARIO A POR LA TARDE.</t>
  </si>
  <si>
    <t>nada</t>
  </si>
  <si>
    <t>QUE HAYA MAS INFORMACION SOBRE ESTE NUMERO DE TELEFONO EN OTROS MEDIOS, SIEMPRE HAY INFORMACION DEL 010 PERO NO DE ESTE NUMERO.</t>
  </si>
  <si>
    <t>ESTA BIEN, LA ATENCION ES BUENA.</t>
  </si>
  <si>
    <t>si cuando yo llamo mi solicitud queda grabada durante un tiempo y queda registrado, o es que tengo que seguir llamando cada x tiempo.</t>
  </si>
  <si>
    <t>LA DIRECCION DE CORREO ELECTRONICO ESTA MAL, LO INTENTO HACER POR AHI Y NO PUDO PORQUE LA INDICABAN QUE SU CORREO ERA ENVIADO COMO SPAM. TARDAN MUCHO EN ATENDER Y HAY QUE REALIZAR VARIAS LLAMADAS.</t>
  </si>
  <si>
    <t>NADA, ESTA PERFECTO</t>
  </si>
  <si>
    <t>Que más operadoras, más horario y mas eficiencia para buscar los objetos perdidos.</t>
  </si>
  <si>
    <t>espero que si lo encuentran me lo notifiquen, cuando llame no me exolicaron eso, sino que me dijeron que volviese a llamar</t>
  </si>
  <si>
    <t>AGILIZAR UN POCO LA ATENCION TELEFONICA, TARDAN EN ATENDER LA LLAMADA</t>
  </si>
  <si>
    <t>no se puede cerrar a las 14.30. Demora en espera de llamada.</t>
  </si>
  <si>
    <t>LA AGILIDAD EN LA RESPUESTA</t>
  </si>
  <si>
    <t>Mas rapidez a la hora de contactar, mejorar tiempo de espera de llamada.  la persona que atienda de más información de que hacer, presentar otras posibles opciones y no como hizo que fue decirme que llamase en 3 días.</t>
  </si>
  <si>
    <t>NINGUNA</t>
  </si>
  <si>
    <t>NO SABE, EN PRINCIPIO NADA</t>
  </si>
  <si>
    <t>QUE NO TARDEN TANTO EN COGER EL TELÉFONO.</t>
  </si>
  <si>
    <t>MAS AGENTES ATENDIENDO LLAMADAS PARA AGILIZAR EL TIEMPO DE ESPERA.</t>
  </si>
  <si>
    <t>NINGUNO</t>
  </si>
  <si>
    <t>Todo estuvo bien</t>
  </si>
  <si>
    <t>EL TIEMPO QUE TARDAN EN ATENDER LA LLAMADA, MEJOR EXPLICACION DE LOS PROCEDIMIENTOS A SEGUIR PORQUE LLAMAS CON DUDAS Y NO TE DAN MUCHA INFORMACION, SOLO QUE NO ESTA Y NADA MAS.</t>
  </si>
  <si>
    <t>EL HORARIO DE RECOGIDA EN OBJETOS PERDIDOS DEBERIA DE SER TAMBIEN POR LA TARDE.</t>
  </si>
  <si>
    <t>Que tuvieran un servicio de envio de los objetos a la ciudad de origen. El robo fue en Albacete y allí el servicio de objetos perdidos le ofrecieron enviarse a plama de mallorca y sin embargo en Madrid no lo ofrecen.</t>
  </si>
  <si>
    <t>EL TIEMPO DE ESPERA, DEBERIAN DE TENER MAS GENTE ATENDIENDO LLAMADAS, SOBRETODO EN HORARIOS DONDE HAY MAS VOLUMEN DE LLAMADAS.</t>
  </si>
  <si>
    <t>que fuesen ellos los de la oficina los que estén atentos a ver si lo reciben y llamen para decir que ya lo han encontrado o no, no tener que estar llamando.</t>
  </si>
  <si>
    <t>SI SE LLAMA PARA INTENTAR AGILIZAR LA RECUPERACION DE UN OBJETO PERDIDO, QUE NO SE PONGAN TRAVAS, AUNQUE EL ES CONSCIENTE DE QUE HAY CIERTOS DATOS QUE NO LOS PUEDEN COMUNICAR ASI POR ASI.</t>
  </si>
  <si>
    <t>Que pongan más personal para coger el teléfono o horarrio mas amplio, pero no tener que estar venga a llamar. Más amabilidad.</t>
  </si>
  <si>
    <t>MAS TRATO HUMANO.</t>
  </si>
  <si>
    <t>Mayor agilidad de cogida de telefónos y ampliación de horarios.</t>
  </si>
  <si>
    <t>NADA, ESTA CONTENTO.</t>
  </si>
  <si>
    <t>El sistema de avisos, a partir del parte no tener que seguir llamando, sino que la propia oficina haga un seguimiento y en caso de que lo encuentren avisen.</t>
  </si>
  <si>
    <t>QUE ATIENDAN MEJOR A LOS USUARIOS Y AMPLIAR EL HORARIO A POR LA TARDE, PORQUE SOLO ATIENDEN HASTA LAS 2 DE LA TARDE.</t>
  </si>
  <si>
    <t>teléfono colapsado, Hay que estar llamando y llamando</t>
  </si>
  <si>
    <t>HAY QUE LLAMAR MUCHAS VECES PARA QUE TE CONTESTEN, SIEMPRE TE DICE UNA LOCUCION QUE LAS  LINEAS ESTAN OCUPADAS.</t>
  </si>
  <si>
    <t>Agilida para coger teléfono o tener más líneas y mas personal para atención más rápidda.</t>
  </si>
  <si>
    <t>MAS RAPIDEZ A LA HORA DE CONTESTAR LAS LLAMADAS</t>
  </si>
  <si>
    <t>NO SABE</t>
  </si>
  <si>
    <t>Serviciio nefasot. sobre todo en tiempo, muchas llamadas e información; no nos han dado opciones o saludas o información de a dónde ir o cómo solucionarlo.</t>
  </si>
  <si>
    <t>UNA PUBLICACION EN LA WEB DE LA OFICINA DE OBJETOS PERDIDOS DE LAS COSAS ENCONTRADAS Y PERDIDAS</t>
  </si>
  <si>
    <t>Mayor interés e implicación</t>
  </si>
  <si>
    <t>QUE NO SE TARDEN TANTO EN ATENDER PERO ESTOY MUY CONTENTO ATIENDEN MUY BIEN</t>
  </si>
  <si>
    <t>NO SABE NO LO USO MUCHO ES ALGO DE USO PUNTUAL. LA INFORMACION FUE BUENA Y LAS SOLUCONES FUERON BUENAS. SOLO QUE ESPERO QUEME LLAMEN DE OBJETOS PERDIDOS</t>
  </si>
  <si>
    <t>AMPLITUD DEL HORARIO AUNQUE ESTA TODO BIEN ME PARECE CORRECTO COMO ESTA</t>
  </si>
  <si>
    <t>NADA</t>
  </si>
  <si>
    <t>LA PERSONA ENCUESTADA ES DE AVANZADA EDAD. INDICÓ QUE PERDIÓ UNA CARTERA EN UN TAXI Y SOLO HA LLAMADO A LA OFICINA DEL TAXI Y NADA MAS.</t>
  </si>
  <si>
    <t>NADA NINGUNO</t>
  </si>
  <si>
    <t>NO SE ME OCURRE ESTA BIEN</t>
  </si>
  <si>
    <t>LA ATENCION TELEFONICA NUNCA ATIENDEN EL TELEFONO TUVE QUE IR PERSONALMENTE SIEMPRE LA OPERADORA DICE QUE ESTAN ATENDIENDO Y ME CANSE Y FUI A LA OFICNA EN INTERNET SOLO SE PUEDE HACER EN 48 HORAS DEBERIAN AMPLIAR ESE TIEMPO</t>
  </si>
  <si>
    <t>EL HORARIO PORQUE LA MALETA SE PERDIO UN VIERNES EN LA TARDE Y LA OFICINA TRABAJA HASTA LAS 2</t>
  </si>
  <si>
    <t>LA COMUNICACION PARA QUE LOS TAXISTAS AYUDEN MAS</t>
  </si>
  <si>
    <t>TRABAJAR 24 HORAS</t>
  </si>
  <si>
    <t>QUE HUBIERA UN HORARIO DE ATENCION TAMBIEN DE TARDE Y QUE NO HUBIERA TANTO TIEMPO DE ESPERA.</t>
  </si>
  <si>
    <t>LO UNICO QUE SE ACORTE UN POCO EL TIEMPO DE ESPERA</t>
  </si>
  <si>
    <t>MAS GENTE ATENDIENDO EL TELEFONO, SE TIENE QUE LLAMAR MUCHAS VECES HASTA QUE TE ATIENDEN. QUE ATIENDAN TAMBIEN POR LA TARDE. QUE OFREZCAN MAS INFORMACION AL RESPECTO O POR LO  MENOS QUE OFREZCAN ALGUNA SOLUCION.</t>
  </si>
  <si>
    <t>QUE SE AMPLIE ESTE SERVICIO AL FIN DE SEMANA</t>
  </si>
  <si>
    <t>TUVO QUE LLAMAR VARIAS VECES, NO DAN SOLUCIONES, AHORA QUE ESTA TODO INFORMATIZADO, PODRIAN IMPLANTAR UN SISTEMA QUE RECOJA LAS LLAMADAS Y SE PONGA EN CONTACTO CON EL USUARIO UNA VEZ QUE SE ENCUENTRE EL OBJETO PERDIDO Y ASI NO SE TENGA QUE ESTAR LLAMANDO</t>
  </si>
  <si>
    <t>REDUCIR EL TIEMPO DE ESPERA A LA HORA DE SER ATENDIDO Y AMPLIAR EL HORARIO DE ATENCION, ES BASTANTE CORTO.</t>
  </si>
  <si>
    <t>MAS PERSONAL PARA ATENDER LAS LLAMADAS PORQUE SE DEMORAN BASTANTE.</t>
  </si>
  <si>
    <t>MEJORAR LA ATENCION POR PARTE DE LOS OPERADORES, AL FINAL HAY QUE HABLAR CON UN SUPERVISOR PARA QUE TE INFORME DE FORMA ADECUADA. MEJORAR EL TIEMPO DE ESPERA, ES DESESPERANTE, NO SE PUEDE ESTAR ESPERANDO VEINTE MINUTOS A SER ATENDIDO.</t>
  </si>
  <si>
    <t>TIEMPO DE ESPERA QUE SEA MAS CORTO.</t>
  </si>
  <si>
    <t>REBAJAR EL TIEMPO DE ESPERA EN LAS LLAMADAS Y AMPLIAR EL HORARIO DE ATENCION.</t>
  </si>
  <si>
    <t>DEBERIAN DE REDUCIR EL TIEMPO DE ESPERA EN LAS LLAMADAS.</t>
  </si>
  <si>
    <t>QUE ATIENDAN TAMBIEN POR LAS TARDES.</t>
  </si>
  <si>
    <t>EL HORARIO DE ATENCION DEBERIA DE SER MAS AMPLIO Y MEJORAR EL TIEMPO DE ATENCION.</t>
  </si>
  <si>
    <t>EL TIEMPO DE ESPERA ES MUY ELEVADO.NO INDAGAN LO SUFICIENTE HACIENDO LAS PREGUNTAS NECESARIAS PARA PODER IDENTIFICAR EL OBJETO DEL QUE SE ESTA HABLANDO. DEBERIAN HACER UNA LISTA PARA CLASIFICAR MEJOR LOS OBJETOS.</t>
  </si>
  <si>
    <t>LOS TIEMPOS DE ESPERA A LA HORA DE LLAMAR SON MUY LARGOS.</t>
  </si>
  <si>
    <t>NO SE LE OCURRE NADA</t>
  </si>
  <si>
    <t>EL TIEMPO DE ESPERA ES MUY ELEVADO. MIENTRAS ESPERAS A QUE TE ATIENDAN LA MUSICA QUE PONEN SUENA MUY ALTA.</t>
  </si>
  <si>
    <t>HAY DEMORA A LA HORA DE ATENDER LAS LLAMADAS.</t>
  </si>
  <si>
    <t>MAS OPCIONES PARA INTENTAR LOCALIZAR LOS OBJETOS PERDIDOS, SE LIMITAN A DECIR SI O NO Y NO SE INDAGA LO SUFICIENTE PARA PODER IDENTIFICARLOS.</t>
  </si>
  <si>
    <t>TARDAN UN POCO EN ATENDER LAS LLAMADAS. PODRIAN HACER UN SERVICIO DE CHAT PARA REALIZAR ESTE TIPO DE CONSULTAS.</t>
  </si>
  <si>
    <t>AMPLIAR TAMBIEN EL HORARIO A LA TARDE.</t>
  </si>
  <si>
    <t>HAY QUE LLAMAR VARIAS VECES HASTA QUE TE CONTESTAN EL TELEFONO. DEBERIAN DE OFRECER MAYOR INFORMACION.</t>
  </si>
  <si>
    <t>NOTA: EL ENTREVISTADO EN LA P.4.1 COLGO LA LLAMADA</t>
  </si>
  <si>
    <t>NO SE . ESTOY MUY SATISFECHO.</t>
  </si>
  <si>
    <t>NO SE ME OCURRE NADA</t>
  </si>
  <si>
    <t>NO ES TODO LO ACCESIBLE QUE DEBERIA SER. HAY QUE LLAMAR AL 010 PASAN A OTRO NUMERO Y LUEGO EL TELEFONO FINAL DE OBJ PERDIDOS</t>
  </si>
  <si>
    <t>DEB HABER UNA FORMA DE HACERLE UN SEGUIMIENTO UNA VEZ SE HAYA HECHO EL REPORTE DEL OBJETO PERDIDO LA UNICA SOLUCION QUE LE DIERON FUE VOLVER A LLAMAR</t>
  </si>
  <si>
    <t>MAS LINEAS DE ATENCION TELEFONICA SE ESPERA MUCHO TIEMPO Y HAY QUE LLAMAR VARIAS VECES Y NO ME PARECIO DE VALOR LO QUE ME HAN DICHO LA ATENCION ES AMABLE PERO NO HAY SOLUCION</t>
  </si>
  <si>
    <t>TENE UNA PERSONA QUE EXTRAIGA EL IMEI DE LOS MOVILES Y ASI PODER CONTRIBUIR CON LA LOCALIZACION DE LOS MOVILES PERDIDOS</t>
  </si>
  <si>
    <t>RAPIDEZ EN CONTESTAR Y ME HICIERON PREGUNTAS ESTUPIDAS EN RELACION CON EL OBJETO PERDIDO COMO DESCRIPCION DE MIS  DNI, CARNET DE CONDUCIR</t>
  </si>
  <si>
    <t>No lo sé.Me lo han resuleto muy bien. Tal vez para la gente que vivimos fuera de Madrid, nos podrían facilitar el envío del objeto, tuve que buscar una persona de Madrid, darle mi autorización para que lo recogiese y me elo enviase. Facilitar ese tramite.</t>
  </si>
  <si>
    <t>el horario de atención al público, ampliarlo.</t>
  </si>
  <si>
    <t>TODO EL TIEMPO COMUNICAN O NO ATIENDEN.</t>
  </si>
  <si>
    <t>QUE APORTARAN MÁS INFORMACIÓN SOBRE TODO PODER IR O COMO SOLUCIONAR E PROBLEMA, Y NO SOLO DECIRTE SI ESTÁ O NO ESTÁ EL OBJETO.</t>
  </si>
  <si>
    <t>QUE NO HAYA QUE ESPERAR TANTO TIEMPO Y COGAN ANTES EL TELEFONO.</t>
  </si>
  <si>
    <t>QUE TE DEN ORIENTACIÓN DE DONDE IR O QUE HACER, Y NO SÓLO DECIRTE QUE ESTÁ O NO ESTÁ</t>
  </si>
  <si>
    <t>HAY QUE LLAMAR 27 VECES PARA QUE LO COGAN. HORARIO MUY LIMITADO , SOLO MAÑANAS Y NO TARDES O FINES DE SEMANAS. DEBERIA FUNCIONAR TODOS LOS DÍAS DE LA SEMANA.</t>
  </si>
  <si>
    <t>QUE FACILITEN U ORIENTEN A QUE OTROS TELEFONOS O LUGARES ACUDIR</t>
  </si>
  <si>
    <t>EL HORARIO, QUE SEA POR LA TARDE TAMBIÉN</t>
  </si>
  <si>
    <t>HORARIO Y TIEMPO DE ESPERA</t>
  </si>
  <si>
    <t>MEJORAR EL TIEMPO QUE TARDAN EN COGER LA LLAMADA</t>
  </si>
  <si>
    <t>AMPLIAR EL HORARIO A POR LA TARDE</t>
  </si>
  <si>
    <t>TIEMPO DE ESPERA. Y QUE FACILITEN INFORMACIÓN COMPLEMENTARIA DE A DONDE MÁS PUEDO ACUDIR</t>
  </si>
  <si>
    <t>EL HORARIO AMPLIARLO A LA TARDE SOBRE TODO SI HAY QUE IR A BUSCAR EL OBJETO. O QUE LO ENVIARÁN POR CORREO CERTIFICADO.</t>
  </si>
  <si>
    <t>AMPLIACIÓN DE HORARIO A LA TARDE</t>
  </si>
  <si>
    <t>QUE NO HUBIERA QUE ESPERAR TANTO AL TELEFONO Y PODER DEJAR MI TELÉFONO POR SI APARECE EL OBJETO QUE ME AVISASEN ELLOS A MI Y NO TERNER QUE ESTAR YO LLAMANDO.</t>
  </si>
  <si>
    <t>MÁS LINEAS PARA QUE NO SE DEMOREN TANTO EN COGER LAS LLAMADAS.</t>
  </si>
  <si>
    <t>TODO. SERVICIO PÉSIMO</t>
  </si>
  <si>
    <t>ESTA BIEN</t>
  </si>
  <si>
    <t>MEJORAR EL SERVICIO DE RECEPCIÓN DE LLAMADAS, TENER MÁS OPERADORES.</t>
  </si>
  <si>
    <t>PONER MAS EMPLEADOS, AGILIZAR LA RECEPCIÓN DE LLAMADAS Y AMPLIAR HORARIO</t>
  </si>
  <si>
    <t>PONER MÁS OPERADORES</t>
  </si>
  <si>
    <t>TIEMPO DE ESPERA A QUE TE COGAN EL TELÉFONO.</t>
  </si>
  <si>
    <t>NO SE. LO HAN SOLUCIONADO A LA PRIMERA</t>
  </si>
  <si>
    <t>AUMENTARAN EL TIEMPO DE ATENCION AL CLIENTE ES SOLO DE LUNES A VIERNES 8 A 2 ES ESCASO</t>
  </si>
  <si>
    <t>EL TELEFONO EL TIEMPO PARA ATENDER PORQUE ES DEMASIADO TIEMPO DICEN QUE YA LE VA A ATENDER UN OPERADOR Y EL HORARIO DEBE SER TODO EL DIA PORQUE SOLO EN LA MAÑANA ES POCO</t>
  </si>
  <si>
    <t>NO PUSIERAN EL DISCO DE LA GRABACION MAS GENTE PARA ATENDER HA ESTADO BASTANTE TIEMPO ESPERANDO QUE LE ATIENDAN</t>
  </si>
  <si>
    <t>TODO ESTUVO BIEN NO TENGO NADA QUE DECIR QUE MEJORE</t>
  </si>
  <si>
    <t>DE MOMENTO NO TENGO NINGUNA CRITICA</t>
  </si>
  <si>
    <t>HORARIO MAS AMPLIO ATENCION MAS RAPIDA NO TANTO TIEMPO DE ESPERA AL TELEFONO PODER IR ALLI Y ACCESO A LA BUSQUEDA ENTIENDO QUE NO SE PUEDE IR A ESA OFICINA PERO  DEBE SER ERRONEA LA INFORMACION</t>
  </si>
  <si>
    <t>LOS HORARIOS PORQUE DEBERIA HABER UN HORARIO 24 HORAS</t>
  </si>
  <si>
    <t>NADA TODO ESTA BIEN</t>
  </si>
  <si>
    <t>LA ATENCION TELEFONICA QUE LO ATIENDAN RAPIDO PORQUE DEMORAN Y LUEGO PARA QUE DIGAN QUE ESTAN OCUPADOS Y LUEGO DECIRLE QUE ESTAN EN INTERNET ESO NO ME VALE</t>
  </si>
  <si>
    <t>NINGUNO TODOS ESTAN BIEN</t>
  </si>
  <si>
    <t>HORARIO EN LA TARDE</t>
  </si>
  <si>
    <t>NOTA: LA ENCUESTADA EN LA P9.  COMENTO QUE AL LLAMAR A LA OFICINA DE OBJETOS PERDIDOS LE INDICAN QUE NO PUEDE ACUDIR A LA OFICINA DE OBJETOS PERDIDOS Y ELLO ES DIFERENTE A LO PREGUNTADO. DECIDE POR ELLO NO CONTINUAR.</t>
  </si>
  <si>
    <t>EL TIEMPO DE ESPERA AL TELEFONO</t>
  </si>
  <si>
    <t>aumentar el equipo de atención telefónica, más telefonistas.</t>
  </si>
  <si>
    <t>QUE TARDEN MENOS EN COGER EL TELEFONO. QUE MIREN BIEN SI LO TIENEN O NO, A MÍ ENSEGUIDA ME DIJO QUE NO ESTABA, CREO QUE NI MIRO.</t>
  </si>
  <si>
    <t>AMPLIAR HORARIO.</t>
  </si>
  <si>
    <t>MAYOR RAPIDEZ EN CONTESTAR</t>
  </si>
  <si>
    <t>NADA.QUE REALMENTE EL REGISTRO DE ENTRADA DE OBJETOS ESTE BIEN LLEVADA</t>
  </si>
  <si>
    <t>TIEMPO DE ESPERA</t>
  </si>
  <si>
    <t>LA QUE ATIENDE LA PETICIÓN TENDRÍA QUE INVOLUCRARSE MÁS EMOCIONALMENTE YA QUE LAS PERDIDA A MI ME SUPUSO UN PROBLEM A TREMENDO. NO SER MAQUINAS. INVOLUCRAR A LOS TAXISTA, EMT...EN QUE LLEVEN ALLI LOS OBJETOS PERDIODS.</t>
  </si>
  <si>
    <t>HORARIO AMPLIAR POR LA TARDE. PONER MÁS PERSONAL DE ATENCIÓN.</t>
  </si>
  <si>
    <t>QUE ATIENDAN MÁS RÁPIDO</t>
  </si>
  <si>
    <t>AMPLIAR HORARIO A TARDE Y FIN DE SEMANA.</t>
  </si>
  <si>
    <t>MAS PERSONAL ATENDIENDO Y NO TENER QUE ESPERAR.</t>
  </si>
  <si>
    <t>QUE COGAN EL TELÉFONO, QUE NO LO COGEN. AL FINAL HE TENIDO QUE IR PERSONALMENTE A LA OFICINA</t>
  </si>
  <si>
    <t>QUE FUESE GRATUITO LA LLAMADA</t>
  </si>
  <si>
    <t>MÁS CONTACTO CON OTROS ORGANISMOS COMO POLICIA, EMT, TAXI...</t>
  </si>
  <si>
    <t>AMPLIAR EL HORARIO POR LA TARDE.</t>
  </si>
  <si>
    <t>MEJORAR EL TRATO</t>
  </si>
  <si>
    <t>MEJOR Y MÁS RÁPIDO LA ATENCIÓN, QUE PONGAN MÁS TELEFÓNISTAS PARA ALIGERAR LA RECEPCIÓN LLAMADA. mÁS CONEXIÓN CON POLICIA, EMT, TAXI, RENFE, METRO PARA QUE LO ENVÍEN DIRECTAMENTE A LA OFICINA DE OBJETOS PERDIDOS DEL AYUMTAMIENTO.</t>
  </si>
  <si>
    <t>QUE NO TENGAS QUE ESTAR ESPERANDO TANTO TIEMPO A QUE COGAN EL TELÉFONO</t>
  </si>
  <si>
    <t>DEBERIA DE PODER PONERSE EN CONTACTO CON LOS TAXIS UNA VEZ QUE SE PIERDEN LOS OBJETOS</t>
  </si>
  <si>
    <t>QUE CUANDO LES LLEGUE EL OBJETO PERDIDO QUE SEAN ELLOS LOS DE LA OFICINA LOS QUE NOS LLAMEN A NOSOTROS O POR CORREO ELECTRÓNICO</t>
  </si>
  <si>
    <t>LA ESPERA EN LA LLAMADA TELEFONICA PORQUE SIEMPRE ESTA OCUPADO</t>
  </si>
  <si>
    <t>ABIERTO EL SABADO POR LA MAÑANA</t>
  </si>
  <si>
    <t>ES UNA PERSONA MUY MAYOR Y LE HUBIESE GUSTADO QUE LE TOMARAN NOTA DE SU NUMERO TELEFONICO PARA AVISARLE SI HA APARECIDO EL LLAVERO EXTRAVIADO.</t>
  </si>
  <si>
    <t>HORARIO DE ATENCION QUE SE PUEDA LLAMAR ININTERRUMPIDO HASTA LAS 8 DE LA TARDE ASI LO TIENE LA OFICINA DE EMT</t>
  </si>
  <si>
    <t>NO AGREGO NADA MAS PORQUE ESTABA TRABAJANDO</t>
  </si>
  <si>
    <t>EL TIEMPO DE ESPERA PARA COGER LA LLAMADA</t>
  </si>
  <si>
    <t>LA TARDANZA DESDE QUE SE NOTIFICA PORQUE DICEN QUE VUELVA A LLAMAR DENTRO DE UN MES Y ES MUCHO TIEMPO DEBERIA SER EN QUINCE DIAS</t>
  </si>
  <si>
    <t>NECESITAN PONER MAS AGENTES TELEFONICOS PARA CONTESTAR TODAS LAS LLAMADAS.  TUVE QUE LLAMAR DOS DIAS  Y ESPERE MUCHO TIEMPO. NADIE LO COGIA</t>
  </si>
  <si>
    <t>ABANDONO LA ENCUESTA EN LA P.8 POR TENER PRISA</t>
  </si>
  <si>
    <t>NOTA: EL ENCUESTADO SOLO HA GESTIONADO POR PAG WEB/CORREO DONDE DEJO SUS DATOS PERO NO HA LLAMADO. SE HIZO HASTA P.4. UN TAXISTA LE INFORMO QUE DEJO EL OBJETO EN LA OFIC DE LEGAZPI</t>
  </si>
  <si>
    <t>NADA.</t>
  </si>
  <si>
    <t>NO DAN MUCHAS SOLUCIONES A LO QUE UNO HA PERDIDO. FUE EN UN TAXI Y NO ME HAN SOLUCIONADO</t>
  </si>
  <si>
    <t>EL HORARIO PUEDAN ATENDER POR LA TARDE Y MAS OPERADORES SIEMPRE ESTAN OCUPADOS</t>
  </si>
  <si>
    <t>LA PERSONA QUE ATIENDA SE PREOCUPE SEA MAS HUMANA ME HA CORTADO MIENTRAS LE DABA LA INFORMACION</t>
  </si>
  <si>
    <t>EL HORARIO DEBEN AMPLIARLO A LA TARDE</t>
  </si>
  <si>
    <t>MAYOR COMUNICACION ENTRE LAS OFICINAS ENLAZADAS ENTRE METRO, AVISEN A OBJETOS PERDIDOS. APARECEN LAS COSAS Y ES UNO QUE DEBE ESTAR LLAMANDO SI LLEGA LE INFORMEN</t>
  </si>
  <si>
    <t>NOTA: LA ENCUESTADA NO RESPONDIO LAS PREGUNTAS P.11.3 NI P.12 PORQUE TENIA UN BEBE QUE LLORABA Y DEBIA ATENDERLE.</t>
  </si>
  <si>
    <t>UNA OFICINA EN CADA BARRIO, NO SOLO LA CENTRAL DE LEGAZPI.</t>
  </si>
  <si>
    <t>QUE COGAN ANTES EL TELÉFONO.</t>
  </si>
  <si>
    <t>QUE TARDEN MENOS TIEMPO EN CONTESTAR EL TELEFONO</t>
  </si>
  <si>
    <t>NADA. TODO MUY BIEN</t>
  </si>
  <si>
    <t>EL PROGRAMA QUE UTILIZAN EN LA OFICINA DE OBJETOS PERDIDOS ES BASTANTE LIMITADO, TIENE POCAS OPCIONES DE BUSQUEDA, DEBERIAN DE INTENTAR MEJORARLO INCLUYENDO MAS CAMPOS.</t>
  </si>
  <si>
    <t>EL TIEMPO DE ATENDER LA LLAMADA DEBERIA DE SER MAS CORTO</t>
  </si>
  <si>
    <t>AMPLIACIÓN DE HORARIO A TARDES Y SABADOS.</t>
  </si>
  <si>
    <t>RAPIDEZ EN ATENDER LLAMADAS Y DAR UNA SOLUCIÓN</t>
  </si>
  <si>
    <t>EL HORARIO DE ATENCION AL PUBLICO POR TELEFONO DEBERIAN DE AMPLIARLO A POR LA TARDE.</t>
  </si>
  <si>
    <t>QUE RESPONDAN ANTES AL TELEFÓNO.</t>
  </si>
  <si>
    <t>MÁS RAPIDEZ EN COGER EL TELÉFONO.</t>
  </si>
  <si>
    <t>AMPLIAR EL HORARIO DE ATENCION AL PUBLICO. QUE SI ENCUENTRAN EL OBJETO SE PONGAN ELLOS EN CONTACTO CON LA PERSONA Y ASI NO TENER QUE ESTAR LLAMANDO CONTINUAMENTE. SI SE TIENE DATOS DE LOS TAXISTAS QUE SE PUEDA PONER EN CONTACTO CON ELLOS PARA LOCALIZARLO</t>
  </si>
  <si>
    <t>TENER MÁS OFICINAS</t>
  </si>
  <si>
    <t>NO SE</t>
  </si>
  <si>
    <t>NO  SABE</t>
  </si>
  <si>
    <t>INFORMAR MAS A LOS USUARIOS SOBRE LOS MEDIOS ALTERNATIVOS QUE HAY PARA REALIZAR ESTE TIPO DE CONSULTAS.</t>
  </si>
  <si>
    <t>TARDAN MUCHO EN ATENDER LAS LLAMADAS.</t>
  </si>
  <si>
    <t>ATENCION TELEFONICA, MAS EFECTIVOS CUANDO LLAME UN CLIENTE</t>
  </si>
  <si>
    <t>QUE NO PONGAN UN CONTESTADOR DICIENDO ESPERE, ESPERE... QUE PONGAN MÁS OPERADORES . AMPLIACIÓN DE HORARIO.</t>
  </si>
  <si>
    <t>EL HORARIO DE ATENCION Y EL TIEMPO  DE ESPERA.</t>
  </si>
  <si>
    <t>QUE NO SE TENGA QUE  LLAMAR TANTAS VECES PARA PODER HABLAR CON ELLOS. TUVO QUE LLAMAR POR LO MENOS TREINTA VECES HASTA QUE LE CONTESTARON.</t>
  </si>
  <si>
    <t>HORARIO MAS AMPLIO.</t>
  </si>
  <si>
    <t>TIEMPO DE ESPERA EN LLAMADAS Y AMPLIACIÓN DEL HORARIO</t>
  </si>
  <si>
    <t>LA COMUNICACION ENTRE COMISARIAS Y LA OFICINA DE OBJETOS PERDIDOS, MUCHAS VECES CUANDO SE PIERDEN LOS DOCUMENTOS TARDA MUCHO EN ENVIARLOS A OBJETOS PERDIDOS Y HAY QUE RENOVARLOS TODOS.</t>
  </si>
  <si>
    <t>MAS ATENCION PUBLICA Y UNA MAYOR AMPLITUD DE HORARIO PARA ATENDER AL PUBLICO.</t>
  </si>
  <si>
    <t>QUE AMPLIEN EL HORARIO DE ATENCION AL PUBLICO Y SEAN MAS RAPIDOS A LA HORA DE CONTESTAR LAS LLAMADAS.</t>
  </si>
  <si>
    <t>AMPLIACIÓN DE HORARIO</t>
  </si>
  <si>
    <t>AMPLIAR EL HORARIO DE INFORMACION, QUE FUESEN MAS CONCISOS EN LAS EXPLICACIONES, LES DERIVABAN A DISTINTOS TELEFONOS Y AL FINAL SIEMPRE ACABABAN VOLVIENDO A LLAMAR A LA OFICINA DE OBJETOS PERDIDOS.</t>
  </si>
  <si>
    <t>AMPLIACION A HORARIO CONTINUO.</t>
  </si>
  <si>
    <t>MAYOR COORDINACION ENTRE LO QUE DICEN POR TELEFONO Y LO QUE DICEN EN PERSONA.</t>
  </si>
  <si>
    <t>TENIA EL NUMERO DE LICENCIA DEL TAXI Y EN LA OFICINA DE OBJETOS PERDIDOS LE DIERON UN NUMERO DE ASOCIACION DEL TAXI AL CUAL LLAMO EN VARIAS OCASIONES Y NO LE LLEGARON A CONTESTAR NI A PONERSE EN CONTACTO CON EL.</t>
  </si>
  <si>
    <t>QUE HUBIERA COMUNICACIÓN DIRECTO CON LOS TAXISTAS Y EN CASO DE QUE LO TENAGAN QUE LO PUEDAN ACERCAR AL DOMICILIO, ESO SÍ PAGANDO NOSOTROS LA CARRERA.</t>
  </si>
  <si>
    <t>QUE CONTESTEN EL TELEFONO MAS RAPIDAMENTE, TIENES QUE LLAMAR MUCHAS VECES HASTA QUE TE CONTESTAN.</t>
  </si>
  <si>
    <t>NO SE LE OCURRE NADA, ESTA CONFORME.</t>
  </si>
  <si>
    <t>LA ATENCIÓN</t>
  </si>
  <si>
    <t>AMPLIAR HORARIO A LA TARDE.</t>
  </si>
  <si>
    <t>MEJORAR EL TIEMPO DE ESPERA, ES MUY LARGO, DEBERIAN DE PONER MAS PERSONAL. AMPLIAR TAMBIEN EL HORARIO DE OBJETOS PERDIDOS, ES MUY CASO.</t>
  </si>
  <si>
    <t>AMPLIAR HORARIO TANTO A DIARIO COMO FIN DE SEMANA. SI LO HACES POR VIA WEB DEBERIAN DE CONTESTAR, AUNQUE SEA UNA RESPUESTA AUTOMATICA. LA CALIDAD DE LAS LLAMADAS NO ES BUENA, LAS LINEAS SON MALAS.</t>
  </si>
  <si>
    <t>HORARIO MAS EXTENSO</t>
  </si>
  <si>
    <t>HORARIO MAS AMPLIOCPOR LAS TARDES</t>
  </si>
  <si>
    <t>MAS RAPIDO EN COGER EL TELEFONO</t>
  </si>
  <si>
    <t>EL HORARIO QUE TRABAJEN POR LA TARDE AMPLITUD DEL HORARIO PARA PODER LLAMAR O IR POR ELLO</t>
  </si>
  <si>
    <t>LA RAPIDEZ EN ATENDER AL USUARIO POR TELEFONO TARDAN MUCHO</t>
  </si>
  <si>
    <t>NO ME QUEDA LA CERTEZA DE QUE LA INFORMACION ESTE ACTUALIZADA DEBEN DECIR HASTA HOY A LAS 10 DE LA MAÑANA NO HA LLEGADO NADA , NO DECIR SOLO NO HAY NADA. DEBEN SER MAS PRECISOS</t>
  </si>
  <si>
    <t>LA ATENCION TELEFONICA DEMORADOS PARA RESPONDER, DA LA IMPRESION QUE NO TOMAN TIEMPO PARA VER SI ESTA EL OBJETO PERDIDO PORQUE NO PREGUNTAN QUE SE PERDIO SE LIMITAN A PREGUNTARME EL NOMBRE Y DECIR NO HAY NADA SIN SABER QUE OBJETO PERDI.</t>
  </si>
  <si>
    <t>ATIENDAN LO ANTES POSIBLE</t>
  </si>
  <si>
    <t>NINGUNO.</t>
  </si>
  <si>
    <t>AL NO HABER IDO NO ME QUEDA LA SEGURIDAD DE QUE SE HAYA HECHO TODO LO POSIBLE A LO MEJOR SE PUEDE HACER MAS AL MOMENTO DE INFORMAR</t>
  </si>
  <si>
    <t>MAYOR HORARIO DE ATENCION AL CLIENTE</t>
  </si>
  <si>
    <t>AMPLIARIA EL HORARIO DE ATENCION AL PUBLICO</t>
  </si>
  <si>
    <t>EL HORARIO PARA DAR MAS ACCESIBILIDAD A LAS PERSONAS HAY GENTE QUE TRABAJA Y SE DESOCUPA EN LA TARDE Y AL LLAMAR QUE EL PERSONAL SEA MAS CALIFICADO</t>
  </si>
  <si>
    <t>NINGUNO SOLO ENCONTRAR EL MOVIL Y LA CARTERA QUE HE PERDIDO</t>
  </si>
  <si>
    <t>AMPLIAR HORARIO</t>
  </si>
  <si>
    <t>HORARIO DE APERTURA</t>
  </si>
  <si>
    <t>rapidez de respuesta telefónica y ampliación del horario</t>
  </si>
  <si>
    <t>EL HORARIO DE ATENCION DEBERIA SER MAS AMPLIO.</t>
  </si>
  <si>
    <t>HAY QUE LLAMAR MUCHAS VECES PARA QUE POR FIN TE CONTESTEN EL TELEFONO Y DEBERIAN DE AMPLIAR EL HORARIO DE ATENCION TAMBIEN A POR LA TARDE.</t>
  </si>
  <si>
    <t>QUE PONGAN MÁS OPERADORES</t>
  </si>
  <si>
    <t>DAR MAS CLARIDAD EN LA INFORMACION OFRECIDA</t>
  </si>
  <si>
    <t>DEBERIAN DE SER MAS AMABLES Y OFRECER ALGUNA ALTERNATIVA, NO SOLO DECIR NO, NO, NO, LLAME USTED A LO LARGO DE LA SEMANA. OFRECER ALGO MAS DE INFORMACION.</t>
  </si>
  <si>
    <t>MAS RAPIDEZ DE ATENCIÓN. PAGINA WEB DEL AYUNTAMIENTO COMO PIDEN LA LICENCIA Y MATRICULA DEL TAXI PARA PODER HACER EL FORMULARIO.</t>
  </si>
  <si>
    <t>AMPLIAR EL HORARIO</t>
  </si>
  <si>
    <t>QUE PUDIERAN RESPONDER ANTES A LAS LLAMADAS TELEFONICAS Y TRATAR EN LA MEDIDA DE LO POSIBLE DAR UNA ALTERNATIVA PARA ENCONTRAR LOS OBJETOS PERDIDOS.</t>
  </si>
  <si>
    <t>DEBERIAN ATENDER TAMBIEN POR LA TARDE, QUE TARDEN MENOS EN CONTESTAR EL TELEFONO, EL TIEMPO DE ESPERA AL TELEFONO ES MUY LARGO, DEBERIAN DE CONTRATAR MAS PERSONAS</t>
  </si>
  <si>
    <t>EL HORARIO DE ATENCION ES CORTO, DEBERIAN DE AMPLIARLO TAMBIEN A POR LA TARDE.</t>
  </si>
  <si>
    <t>NADA, ESTA CONTENTA.</t>
  </si>
  <si>
    <t>DE MOMENTO TODO BIEN</t>
  </si>
  <si>
    <t>AMPLIAR HORARIO DE ATENCIÓN Y AUMENTAR EL NÚMERO DE OPERARIOS QUE ATIENDEN EL TELEFONO</t>
  </si>
  <si>
    <t>DE MOMENTO NADA</t>
  </si>
  <si>
    <t>QUE NO TARDEN TANTO EN CONTESTAR LAS LLAMADAS, QUE SE INFORME DE QUE ESTAS CONSULTAS SE PUEDEN REALIZAR POR DISTINTAS VIAS.</t>
  </si>
  <si>
    <t>TIEMPO DE ESPERA EN COGER EL TELÉFONO</t>
  </si>
  <si>
    <t>CUANDO UNA PERSONA SE ENCUENTRA UN OBJETO Y LO LLEVA A LA OFICINA, SI PASA UN TIEMPO Y NO VAN A RECOGERLO SE LO PUEDE QUEDAR, PIENSA QUE ESE TIEMPO PODRIA SER MENOR.</t>
  </si>
  <si>
    <t>QUE ATIENDAN MAS RAPIDO AL TELEFONO, TARDA MUCHO EN CONTESTAR.</t>
  </si>
  <si>
    <t>AMPLIAR HORARIO POR LAS TARDES Y MÁS LINÉAS TELEFÓNICAS-OPERADORES PARA LA ATENCCIÓN</t>
  </si>
  <si>
    <t>EL HORARIO DE ATENCION AL PUBLICO DEBERIA DE SER LAS 24 HORAS. CUANDO APARECE UN OBJETO, COMO PUEDE SER LA DOCUMENTACION, QUE SE PONGAN EN CONTACTO CON LA PERSONA QUE LO HA PERDIDO Y NO TENGA QUE SER ÉL EL QUE SE PONGA EN CONTACTO CON LA OFICINA.</t>
  </si>
  <si>
    <t>QUE UNA VEZ QUE ATIENDAN LA LLAMADA DEBERIAN DE PRESTARLES UN POCO MAS DE TIEMPO, HACIENDO MAS PREGUNTAS O CONTESTANDO LAS QUE LES HACEN, PORQUE LO HACEN DE UNA FORMA MUY RAPIDA.</t>
  </si>
  <si>
    <t>NAD</t>
  </si>
  <si>
    <t>QUE CUANDO LLAME LE ATIENDAN A LA PRIMERA, NO PUEDE ESTAR LLAMANDO VEINTE VECES Y QUE NO TE CONTESTEN NINGUNA.</t>
  </si>
  <si>
    <t>EL HORARIO MAS AMPLIO, DEBERIAN DE ATENDER POR LO MENOS HASTA LAS 19:00H</t>
  </si>
  <si>
    <t>NADA, ESTA BIEN</t>
  </si>
  <si>
    <t>MENOS TIEMPO DE ESPERA HASTA QUE ATIENDE EL OPERADOR, HAY QUE MARCAR MUCHAS VECES Y LOS OPERADORES ESTAN OCUPADOS.</t>
  </si>
  <si>
    <t>QUE NO TARDEN TANTO EN CONTESTAR LAS LLAMADAS.</t>
  </si>
  <si>
    <t>NINGUNO, ESTA CORRECTO</t>
  </si>
  <si>
    <t>QUE FACILITEN SU LOCALIZACIÓN EN INTERNET, ME FUE DIFICIL ENCONTRARLO</t>
  </si>
  <si>
    <t>QUE EN TRES MESES DEBERIA YA ESTAR EL OBJETO PERDIDO</t>
  </si>
  <si>
    <t>DESEO QUE ENCUENTREN MIS LLAVES AUNQUE NO DEPENDE DE UDS</t>
  </si>
  <si>
    <t>EL TIEMPO DE ATENCION DEBE HABER MAS GENTE ATENDIENDO, TARDAN EN PODER ATENDER</t>
  </si>
  <si>
    <t>EL TIEMPO DE ESPERA A TRAVES DEL TELEFONO</t>
  </si>
  <si>
    <t>NO MEJORARIA NADA DEL SERVICIO SOLO LA CALIDAD DE LA INFORMACION</t>
  </si>
  <si>
    <t>LISTA DE LOS OBJETOS DOCUMENTOS ENCONTRADOS Y PUBLICARLA POR INTERNET Y LAS PERSONAS PUDIERAN VER</t>
  </si>
  <si>
    <t>EL TIEMPO DE ESPERA HASTA QUE ATIENDEN UNICAMENTE</t>
  </si>
  <si>
    <t>EL HORARIO DE TRABAJO PORQUE NO SE PUEDE ACUDIR DE 8 A 2 DEBERIA TENER HORARIO EN LA TARDE</t>
  </si>
  <si>
    <t>AMPLIAR EL HORARIO Y CON LOS DATOS INFORMEN ALGUNA NOVEDAD PORQUE VOLVER A LLAMAR ES ESPERA DEL USUARIO</t>
  </si>
  <si>
    <t>EL HORARIO DE ATENCION AL CLIENTE Y MAS PERSONAL PARA ATENDER EL TELEFONO</t>
  </si>
  <si>
    <t>EL TIEMPO DE ESPERA MIENTRAS PASAN A UNA PERSONA QUE ATIENDA, SOLO  LA CONTESTADORA PORQUE UNO TIENE TENSION</t>
  </si>
  <si>
    <t>EN LA PAGINA WEB HAY TRES TELEFONOS DE LA OFICINA DE OBJETOS PERDIDOS Y UNO DE ELLOS CUANDO LLAMAS MOVISTAR INFORMA QUE NO EXISTE. CUANDO SE TIENEN UNA SERIE DE DATOS COMO ES EL NOMBRE DEL TAXISTA, PODER LOCALIZARLE DIRECTAMENTE A TRAVES DE ESTA OFICINA.</t>
  </si>
  <si>
    <t>poner pagina web con fotos de los objetos que tienen en la oficina de modo que el público pueda mirar directamente si esta el objeto perdido.</t>
  </si>
  <si>
    <t>EL HORARIO DE ATENCION DEBERIA DE AMPLIARSE, ATENDIENDO TAMBIEN LOS FINES DE SEMANA.</t>
  </si>
  <si>
    <t>ESTABLECER UN TIEMPO ESTIMADO PARA DAR POR PERDIDO EL OBJETO QUE NO SE HA ENCONTRADO EN LA OFICINA DE OBJETOS PERDIDOS, COMUNICANDOSE CON LA PERSONA QUE LO HABIA PERDIDO Y ASI NO TENER QUE SEGUIR LLAMANDO.</t>
  </si>
  <si>
    <t>DEBERIAN AMPLIAR EL HORARIO A LA TARDE.</t>
  </si>
  <si>
    <t>EL TIEMPO DE ESPERA CUANDO LLAMAS DEBERIA DE SER MENOR.</t>
  </si>
  <si>
    <t>el problema que tuvo es que el servicio de objetos perdidos de Aena lo había referenciado con un número diferente al que luego la oficina de objetos perdidos del ayuntamiento lo referencio, por lo que la gestión duro muchísimo.</t>
  </si>
  <si>
    <t>QUIZASQUE PUEDAN INFORMAR DE OTRO SITIO DONDE PODER LLAMAR Y LOCALIZAR EL OBJETO PERDIDO.</t>
  </si>
  <si>
    <t>EL HORARIO DEBERIA DE SER MAS AMPLIO.</t>
  </si>
  <si>
    <t>más operadoras atendiendo el teléfono para no tener que esperar tanto tiempo</t>
  </si>
  <si>
    <t>NADA EN PARTICULAR.</t>
  </si>
  <si>
    <t>que la oficina con los datos que le facilitas de la licencia del taxi, sean ellos mismos los que busquen al taxista y no esperen a que sea el taxista. Y que una vez que llegue el objeto se ponga la oficina en contacto contigo para notificartelo.</t>
  </si>
  <si>
    <t>CUANDO LLAMAS PREGUNTANDO POR UN OBJETO NO TE PIDEN NINGUNA DESCRIPCION DE LO PERDIDO, NI SI TIENE VALOR O NO, DEBERIAN DE SOLICITAR UNA DESCRIPCION DETALLADA, ADEMAS NO PIDEN NINGUN DATO PERSONAL, NI NOMBRE, NI TELEFONO NI NADA.</t>
  </si>
  <si>
    <t>EL TIEMPO DE ESPERA</t>
  </si>
  <si>
    <t>tiempo de espera para que cogan la llamada</t>
  </si>
  <si>
    <t>tiempo de espera de llamada</t>
  </si>
  <si>
    <t>AMPLIAR HORARIO Y QUE HAYA  MAS PERSONAS CONTESTANDO EL TELEFONO PORQUE HAY QUE ESPERAR MUCHO TIEMPO HASTA QUE TE ATIENDEN.</t>
  </si>
  <si>
    <t>tiempo de espera en que cogan la m.llamada.</t>
  </si>
  <si>
    <t>QUE SE PONGAN EN CONTACTO CON ELLOS SI APARECE EL OBJETO Y NO SE TENGA QUE PONER UNO EN CONTACTO CONTINUAMENTE. MEJORAR EL FORMULARIO DE LA WEB, CUANDO TE PIDE EL NUMERO DE LICENCIA DEL TAXI EN EL QUE SE PERDIO, CASI NUNCA SE TIENE ESE DATO.</t>
  </si>
  <si>
    <t>facilidad en internet para encontrar en el teléfono</t>
  </si>
  <si>
    <t>tiempo de espera para coger el teléfono</t>
  </si>
  <si>
    <t>NO SE LA OCURRE NADA.</t>
  </si>
  <si>
    <t>EL HORARIO, DEBERIAN RECIBIR LLAMADAS TAMBIEN POR LA TARDE. DEBERIAN CAMBIAR DE UBICACION LA OFICINA DE OBJETOS PERDIDOS, TRASLADARLA DE LEGAZPI AL CENTRO DE MADRID, PARA QUE SEA MAS ACCESIBLE A TODOS LOS CIUDADANOS.</t>
  </si>
  <si>
    <t>nada. lo ideal sería que sólo hubiese un sitio, no tantos donde preguntar</t>
  </si>
  <si>
    <t>tiempo de espera, dos días en poder contactar</t>
  </si>
  <si>
    <t>ampliar a fines de semana y tardes.</t>
  </si>
  <si>
    <t>horario más amplio</t>
  </si>
  <si>
    <t>EL TIEMPO DE ESPERA, NO DAN NINGUNA SOLUCION, SOLO QUE SE VUELVA A LLAMAR. DEBERIAN DE DAR ALGUNA OTRA OPCION PARA PODER BUSCAR LOS OBJETOS PERDIDOS.</t>
  </si>
  <si>
    <t>HORARIO MAS AMPLIO, POR LO MENOS HASTA LAS SEIS DE LA TARDE Y QUE NO SE ESTE TANTO TIEMPO EN ESPERA.</t>
  </si>
  <si>
    <t>tiempo de espera. No me ayudaron a localizar al taxista a pesar de dar la licencia del taxi.que hubiese un servicio unfificado de taxi,renfe, etc con la oficina de objetos perdidos.</t>
  </si>
  <si>
    <t>ampliación del horario a todo el dia . que nos avisen a los propietarios cuando llegan los objetos.</t>
  </si>
  <si>
    <t>ampliación de horario a tarde y sabados. que cuando ya llegue el objeto sea la oficina quien lo notifique y no tener que seguir llamando.</t>
  </si>
  <si>
    <t>MAS AGENTES A LA HORA DE ATENDER.</t>
  </si>
  <si>
    <t>QUE AYUDARAN UN POCO MAS A LA HORA DE BUSCAR EL OBJETO.</t>
  </si>
  <si>
    <t>ES DIFICIL QUE COJAN EL TELEFONO, TIENES QUE LLAMAR VARIAS VECES.</t>
  </si>
  <si>
    <t>mayor rapidez en cogida de datos.</t>
  </si>
  <si>
    <t>más personal para atender los operadores, y ampliar el horario.</t>
  </si>
  <si>
    <t>TIEMPO DE ATENCION, IMPLICACION, MAS INFORMACION.</t>
  </si>
  <si>
    <t>que funcione la pagina web correctamente</t>
  </si>
  <si>
    <t>SE INTERESAN POR LO QUE EL CLIENTE NECESITA Y NO TERMINAR UNA LLAMADA CUANTO ANTES</t>
  </si>
  <si>
    <t>MAS OPERADORESAL TELEFONO</t>
  </si>
  <si>
    <t>EXTENDERIA EL HORARIO DE ATENCION A SABADOS Y DOMINGOS Y MAS HORAS EN EL DIA</t>
  </si>
  <si>
    <t>ES DIFICIL CONTACTAR POR TELEFONO SIEMPRE ESTA OCUPADO.</t>
  </si>
  <si>
    <t>SI RECIBEN UNA CARTERA COMUNIQUEN CON UNA CARTA O ENVIEN EL OBJETO POR CORREO AL DOMICILIO</t>
  </si>
  <si>
    <t>NO HA SIDO POR EL SERVICIO QUE NO HAN ENCONTRADO MI CARTERA</t>
  </si>
  <si>
    <t>NINGUNO LO VEO MUY BIEN</t>
  </si>
  <si>
    <t>NADA. EL TRATO HA SIDO BUENO</t>
  </si>
  <si>
    <t>AMPLIAR EL HORARIO DE ATENCION</t>
  </si>
  <si>
    <t>EL TIEMPO DE ESPERA Y EL HORARIO DE ATENCION</t>
  </si>
  <si>
    <t>TARDAN MUCHO EN CONTESTAR EL TELEFONO.  PIENSO QUE NO HAY ORGANIZACION PORQUE AL LLAMAR PARECIERA QUE NO ESTAN LOS PAQUETES EN UN ORDENADOR SINO QUE TIENEN QUE BUSCAR EN ALGUN LUGAR  Y HAY POCO PERSONAL PARA ATENDER EL TELEFONO Y POR ESO TARDAN UN MONTON</t>
  </si>
  <si>
    <t>AMPLIAR EL HORARIO DE ATENCION A LA TARDE Y MAS TELEFONISTAS PARA QUE LA ESPERA SEA MENOR</t>
  </si>
  <si>
    <t>NC LA LLAMADA HA SIDO COLGADA EN LA P.11.2</t>
  </si>
  <si>
    <t>TIEMPO DE ESPERA Y EL HORARIO EN LA TARDE</t>
  </si>
  <si>
    <t>NADA Y QUE ENCUENTREN MI OBJETO PERDIDO</t>
  </si>
  <si>
    <t>FOTOGRAFIAS POR INTERNET PARA EL USUARIO PUEDA VER Y SEÑALARLO</t>
  </si>
  <si>
    <t>ampliar el horario a tardes y fin de semanas</t>
  </si>
  <si>
    <t>ampliar horario por la tarde</t>
  </si>
  <si>
    <t>EL HORARIO DE ATENCION.</t>
  </si>
  <si>
    <t>que avisen si aparece el objeto, no tiene sentido que este llamando todos los díass. Servicio de quejas via chat. que del 010 te pongandirectamente servicio de objeto perdidos, ampliación horario, mas amabilidad y menos tiempo de espera</t>
  </si>
  <si>
    <t>CUANDO SE PIERDE UN OBJETO EN UN TAXI INTENTAR PONER EN CONTACTO AL TAXISTA CON LA PERSONA QUE HA PERDIDO EL OBJETO SIN NECESIDAD DE DAR DATOS.</t>
  </si>
  <si>
    <t>EL HORARIO DE ATENCION AL PUBLICO</t>
  </si>
  <si>
    <t>que avisen si reciben el objeto y que te llamen y no tener que estar llamando, sería lo más funcional</t>
  </si>
  <si>
    <t>DAR A CONOCER LA EXISTENCIA DE ESTE SERVICIO, PORQUE TUVO QUE REALIZAR MUCHAS LLAMADAS HASTA QUE LA INFORMARON DE SU EXISTENCIA.</t>
  </si>
  <si>
    <t>que envien el objeto encontrado a la dueño o policia o correos de la ciudad donde vive, en este caso en Albacete</t>
  </si>
  <si>
    <t>AMPLIAR EL HORARIO A LA TARDE, DEBERIAN DE PODER CRUZAR DISTINTAS BASES DE DATOS DE DISTINTOS SERVICIOS DE OBJETOS PERDIDOS PARA ASI INTENTAR LOCALIZAR MAS FACILMENTE ESTOS OBJETOS.</t>
  </si>
  <si>
    <t>el formulario de la página web exige conocer la licencia del taxi donde se pierde el objeto y no siempre uno lo sabe por lo que no es una herramienta válida.</t>
  </si>
  <si>
    <t>tiempo de espera.</t>
  </si>
  <si>
    <t>MEJORAR EL TIEMPO DE ESPERA.</t>
  </si>
  <si>
    <t>dejar datos (nombre y teléfono) para que si llega el objeto sea la oficina la que se ponga en contacto conmigo y no tener que estar yo llamando todos los días.</t>
  </si>
  <si>
    <t>EL HORARIO DE ATENCION DEBERIAN DE AMPLIARLO TAMBIEN A POR LA TARDE. MEJORAR EL TIEMPO DE ESPERA, ES MUY LARGO.</t>
  </si>
  <si>
    <t>EL HORARIO DE ATENCION AL PUBLICO, DEBERIAN DE ATENDER TAMBIEN POR LA TARDE.</t>
  </si>
  <si>
    <t>MEJORAR EL TIEMPO DE ESPERA,</t>
  </si>
  <si>
    <t>PONER MAS CENTRICA LA OFICINA.</t>
  </si>
  <si>
    <t>QUE SE REALICE UN SEGUIMIENTO DEL OBJETO PERDIDO POR PARTE DE LA OFICINA Y QUE NO TENGA QUE ESTAR LLAMANDO LA PERSONA QUE LO HA PERDIDO CONTINUAMENTE.</t>
  </si>
  <si>
    <t>MAS RAPIDEZ A LA HORA DE GESTIONAR LOS ASUNTOS.</t>
  </si>
  <si>
    <t>ALARGAR EL HORARIO DE CONSULTA</t>
  </si>
  <si>
    <t>información más clara. Tiempo de espera a que lo cogan las operadoras.Más amabilidad</t>
  </si>
  <si>
    <t>horario presencial por las tardes, o que nos lo enviasen a domicilio.</t>
  </si>
  <si>
    <t>poder dejar datos personales y cuando llegue el objeto que me lo notifiquen. mejora del servicio en atención, parecen robot, no te dan ninguna solución ni ninguna opcion.Solo dicen que llames más tarde. Muy poca empatía.</t>
  </si>
  <si>
    <t>ampliar el horario a la tarde</t>
  </si>
  <si>
    <t>EL HORARIO DE ATENCION, QUE LO AMPLIEN A LA TARDE.</t>
  </si>
  <si>
    <t>ampliar horario a por las tardes y más operadores para menos tiempo de esperar</t>
  </si>
  <si>
    <t>EL HORARIO ES UN POCO CORTO, LO AMPLIARIA A LA TARDE. SI SE TIENE UNA PAGINA WEB QUE FUNCIONA PARA OBJETOS PERDIDOS, SE DEBERIA DE INFORMAR MAS A LOS USUARIOS.</t>
  </si>
  <si>
    <t>más operadora para rapidez de servicio y más oficinas para facilitar que la gente que lo encuentre lo entregen</t>
  </si>
  <si>
    <t>EL HORARIO DE ATENCION AMPLIARLO. DEBERIAN QUEDARSE CON LOS DATOS DE LAS PERSONAS QUE LLAMAN PARA PONERSE EN CONTACTO CON ELLOS EN EL CASO DE QUE APAREZCA EL OBJETO PERDIDO Y ASI NO TENER QUE ESTAR LLAMANDO CONSTANTEMENTE.</t>
  </si>
  <si>
    <t>ampliar horario a la tarde</t>
  </si>
  <si>
    <t>EL HORARIO DE ATENCION, LO AMPLIARIA</t>
  </si>
  <si>
    <t>horario de atención al público ampliar a tarde.</t>
  </si>
  <si>
    <t>UN POCO MAS DE PUBLICACION DE LA EXISTENCIA DE LA OFICINA DE OBJETOS PERDIDOS, LA GENTE QUE CONOCE NO SABIA DE SU EXISTENCIA.</t>
  </si>
  <si>
    <t>QUE CUANDO SE LOCALICE UN OBJETO NO HAGA FALTA ACUDIR A LA OFICINA A RECOGERLO, SINO QUE SE LO PODRIAN REMITIR A SU DOMICILIO.</t>
  </si>
  <si>
    <t>FALTA DE COMUNICAION EN CASO DE QUE APAREZCA EL OBJETO PERDIDO SOLO DEBO ESTAR LLAMANDO PORQUE LA DIRECCION DEL DNI NO ES LA MISMA DONDE VIVE ACTUALMENTE. MAS OPERADORES</t>
  </si>
  <si>
    <t>NO SE.</t>
  </si>
  <si>
    <t>NO LO SE</t>
  </si>
  <si>
    <t>EL HORARIO DEBERIA SER AMPLIADO</t>
  </si>
  <si>
    <t>DEBERIA DARSE A CONOCER MAS LA EXISTENCIA DE LA OFICINA DE OBJETOS PERDIDOS</t>
  </si>
  <si>
    <t>EL TIEMPO QUE TARDA  ALGUIEN EN ATENDER. ES MUCHA LA ESPERA DE LA LLAMADA Y EL HORARIO DE ATENCION</t>
  </si>
  <si>
    <t>MAS ATENCION TELEFONICA MAS OPERARIOS Y EL HORARIO</t>
  </si>
  <si>
    <t>NO ENVIAN FUERA DE MADRID SALE COSTOS DEBERIA UN CONVENIO CON LA OFICINA DE CORREOS ASI SWERIA MAS ECONOMICO PARA EL CONSUMIDOR</t>
  </si>
  <si>
    <t>CON LA DESCRIPCION QUE UNO DA DEL OBJETO PERDIDO, DEBEN LLAMAR PARA SABER SI SE HA ENCONTRADO Y NO COMO INDICAN QUE UNO DEBE ESTAR LLAMANDO PORQUE UNO DEBE HACER VARIAS LLAMADAS Y DA TODOS LOS DATOS</t>
  </si>
  <si>
    <t>EL HORARIO ES MALISIMO AMPLIARLO</t>
  </si>
  <si>
    <t>INCORPORAR HORARIO DE TARDE</t>
  </si>
  <si>
    <t>PIDIERA EL NUMERO DE TELEFONO EN CASO DE ENCONTRARLO PARA CONTACTAR CON EL USUARIO.</t>
  </si>
  <si>
    <t>que atiendan al teléfono más rápido</t>
  </si>
  <si>
    <t>OFRECER MAS ALTERNATIVAS.</t>
  </si>
  <si>
    <t>ALGUNA LINEA MAS PARA QUE EL TIEMPO DE ESPERA EN ATENDER SEA MENOR.</t>
  </si>
  <si>
    <t>ninguna</t>
  </si>
  <si>
    <t>ampliar horario y mejorar la web</t>
  </si>
  <si>
    <t>QUE SE PUDIERAN HACER ESTAS GESTIONES POR VIA TELEFONICA CORRECTAMENTE Y NO TENER QUE ACUDIR PRESENCIALMENTE A LA OFICINA DE OBJETOS PERDIDOS Y HABLAR CON UNA PERSONA ENCARGADA PARA QUE TE LO BUSQUE.</t>
  </si>
  <si>
    <t>menos tiempo de espera al teléfono</t>
  </si>
  <si>
    <t>MEJORAR EL TIEMPO DE ESPERA TELEFONICA.</t>
  </si>
  <si>
    <t>la atención telefónica más fácil, menos tiempo de espera. que comuniquen que no ha aparecido y no necesitar volver a llamar para descartar que ha aparecido. Habilitar oficinas de correos para quien quiera entragr algo no tenga que ir a la oficina central</t>
  </si>
  <si>
    <t>horario ampliarlo</t>
  </si>
  <si>
    <t>SOLUCIONES MAS RAPIDAS. QUE SE PUEDA ACCEDER DE ALGUNA MANERA A UNA BASE DE DATOS PARA CONSULTAR LOS OBJETOS QUE HAY EN DICHA OFICINA Y ASI NO TENER QUE ESTAR LLAMANDO CONTINUAMENTE.</t>
  </si>
  <si>
    <t>no</t>
  </si>
  <si>
    <t>LOS HORARIOS, LOS AMPLIARIA</t>
  </si>
  <si>
    <t>hacer un seguimiento y no tener que llamar todos los días por teléfono para saber si ha aparecido el objeto o no</t>
  </si>
  <si>
    <t>número gratuito y ampliar horario</t>
  </si>
  <si>
    <t>la disponibilidad, más líneas de atención</t>
  </si>
  <si>
    <t>amplien el horario de atención</t>
  </si>
  <si>
    <t>AMPLIAR EL HORARIO TAMBIEN A LA TARDE. UNA VEZ QUE SE HA DADO INFORMACION DE LO QUE SE HA PERDIOD NO TENER QUE ESTAR CONSTANTEMENTE LLAMANDO PARA INFORMARSE SINO QUE SI APARECE QUE SE PONGAN EN CONTACTO CON LA PERSONA QUE LO PERDIO.</t>
  </si>
  <si>
    <t>que sea el servicio más visible o conocido para el público</t>
  </si>
  <si>
    <t>LA AMPLIACION DEL HORARIO A POR LA TARDE</t>
  </si>
  <si>
    <t>tiempo de espera al teléfono</t>
  </si>
  <si>
    <t>interés por parte de la persona que respondió al teléfono</t>
  </si>
  <si>
    <t>EL HORARIO HAY QUE CAMBIARLO PARA TODO EL DIA</t>
  </si>
  <si>
    <t>DEBERIA HABER COMO UN TABLON DE OBJETOS PERDIDOS EN LA WEB DONDE BUSCAR EN HORARIO LIBRE A VER SI ESTA Y NO LLAMAR CADA TIEMPO A VER SI HAN ENCONTRADO ALGO ASI, UNO DIERA UNA DESCRIPCION PARA CERTIFICAR QUE SI ES DE UNO.</t>
  </si>
  <si>
    <t>ENCUENTREN LOS OBJETOS PERDIDOS Y LA ATENCION TELEFONICA SEA MAS RAPIDA, ES MUCHO RATO ESPERANDO</t>
  </si>
  <si>
    <t>NO PONGAN DOS HORAS EN LINEA PARA ATENDER</t>
  </si>
  <si>
    <t>LA ATENCION DEBEN PONERSE EN UN SITUACION DEL QUE LLAMA NO TOMAN INTERES Y EL TIEMPO EN ATENDERLE</t>
  </si>
  <si>
    <t>LLAMEN AL USUARIO AL ENCONTRAR EL  OBJETO</t>
  </si>
  <si>
    <t>NO ESPERAR TANTO EN EL CONTESTADOR</t>
  </si>
  <si>
    <t>EL HORARIO FUERA MAS AMPLIO</t>
  </si>
  <si>
    <t>EL HORARIO DEBE SER AMPLIADO HASTA LOS FINES DE SEMANA Y SI APARECEN DEBERIAN COMUNICAR AL INTERESADO.</t>
  </si>
  <si>
    <t>QUE PUDIERA HABLAR MAS RAPIDAMENTE NO ESPERAR TANTO TIEMPO A SER ATENDIDO Y EL HORARIO DEBERIA SER EXTENDIDO A LA TARDE</t>
  </si>
  <si>
    <t>NINGUNO. TODO FENOMENAL</t>
  </si>
  <si>
    <t>NO NOS GUSTA QUE ATIENDA UNA GRABADORA SINO UNA PERSONA</t>
  </si>
  <si>
    <t>EL TIEMPO DE ATENCION DEMORA ATIENDAN ANTES EL TELEFONO</t>
  </si>
  <si>
    <t>NINGUNO. TODO MUY BREVE Y BIEN</t>
  </si>
  <si>
    <t>EL TIEMPO DE ESPERA CON LA MUSICA</t>
  </si>
  <si>
    <t>NO SABE.</t>
  </si>
  <si>
    <t>QUE NO EXISTAN INTERFERENCIAS EN LAS LINEAS AL LLAMAR NO SE ESCUCHA CLARO</t>
  </si>
  <si>
    <t>NO LO SE LO ENCUENTRO CORRECTO. EL TIEMPO DE ESPERA ES LARGO</t>
  </si>
  <si>
    <t>NO SE ME OCURRE NINGUNO</t>
  </si>
  <si>
    <t>LA EXPLICACION Y LA COMPRENSION</t>
  </si>
  <si>
    <t>HA SIDO UN BUEN SERVICIO. DEBEN PERMITIR QUE POR INCAPACIDAD SE AUTORICE A ALGUIEN DE CONFIANZA A RECOGER EL OBJETO</t>
  </si>
  <si>
    <t>tiempo espera para contestar el teléfono y horario más amplio en la oficina</t>
  </si>
  <si>
    <t>el tiempo de espera al teléfono, hay que llamar muchas veces.</t>
  </si>
  <si>
    <t>TENER LA POSIBILIDAD DE PODER VISUALIZAR FOTOGRAFIAS DE LOS OBJETOS PERDIDOS DE LA OFICINA PARA ASI SABER SI SE ENCUENTRA EL OBJETO PERDIDO.</t>
  </si>
  <si>
    <t>tiempo de espera al telefono en hora punta</t>
  </si>
  <si>
    <t>NINGUN ASPECTO.</t>
  </si>
  <si>
    <t>más horario de atención</t>
  </si>
  <si>
    <t>más información para quien se encuentra algo, no está claro los pasos a seguir.</t>
  </si>
  <si>
    <t>DEBERIA DE HABER ALGUNA MANERA DE VISUALIZAR LOS OBJETOS PERDIDOS, SOBRE TODO PARA LAS PERSONAS QUE NO VIVEN CERCA DE LA OFICINA DE OBJETOS PERDIDOS, PARA ASI NO TENER QUE DARSE EL VIAJE.</t>
  </si>
  <si>
    <t>nada, todo correcto</t>
  </si>
  <si>
    <t>ninguno</t>
  </si>
  <si>
    <t>que se mantengan los parámetros de atención</t>
  </si>
  <si>
    <t>QUE AMPLIEN EL HORARIO A POR LA TARDE.</t>
  </si>
  <si>
    <t>EL TIEMPO DE ESPERA ES MUY LARGO, PODRIAN PONER MAS PERSONAS ATENDIENDO EL TELEFONO.</t>
  </si>
  <si>
    <t>no tardar tanto en la atención telefónica</t>
  </si>
  <si>
    <t>EN PRINCIPIO NADA.</t>
  </si>
  <si>
    <t>ATENDER LOS FINES DE SEMANA EN LA OFICINA DE OBJETOS PERDIDOS, TANTO POR TELEFONO COMO EN LA OFICINA FISICA. MAS PERSONAL ATENDIENDO LAS LLAMADAS PARA NO TENER QUE ESTAR TANTO TIEMPO EN ESPERA.</t>
  </si>
  <si>
    <t xml:space="preserve">Me ha sorprendido de manera muy grata que exista esta oficina, y que además la atención sea tan buena.  Lastimosamente los objetos que perdí en el el taxi no han sido recuperados, sin embargo me he mantenido llamando a esta oficina desde mi pais a esta oficina y la atencion ha sido muy buena.  LOS FELICITO!!! </t>
  </si>
  <si>
    <t xml:space="preserve">Mayor explicación e información de mecanismos para poder encontrar el objeto. Se recibe un correo inmediato con un texto igual a cualquier pregunta u objeto que se pregunta , lo que significa que es una contestación automatizada y NO SE HA HECHO nada por averiguar si esta el objeto por el que se pregunta. </t>
  </si>
  <si>
    <t>La atención telefónica es insuficiente.
El e-mail funciona bien, y la respuesta es rápida.</t>
  </si>
  <si>
    <t>El teléfono tarda mucho en contestar.</t>
  </si>
  <si>
    <t>En general la atención en la oficina de objetos perdidos ha sido buena, lo que faltaría es la seguridad en la ciudad, pues todos saben quienes y dónde roban y sin embargo sigue sucediendo.</t>
  </si>
  <si>
    <t>Agilidad, eficacia, y más facilidad .</t>
  </si>
  <si>
    <t>Todavía no me han contestado. Creo que no es tan dificil</t>
  </si>
  <si>
    <t>Oficinas más 
Ofi as en El Centro / sol, Moncloa .. . Legazpi no es adecuado al ser un extraradio</t>
  </si>
  <si>
    <t>Me he dirigido a ustedes por correo electrónico ya que por teléfono ha sido imposible.</t>
  </si>
  <si>
    <t>SOLICITÉ INFORMACIÓN VIA MAIL DE OTROS CONTACTOS - DESPUES DE 4 DIAS NO HE RECIBIDO REPUESTA.</t>
  </si>
  <si>
    <t>Mayo rapidez en respuesta telefónica, no así en la electrónica que es inmejorable, en mi caso</t>
  </si>
  <si>
    <t>La rapidez de la contestación</t>
  </si>
  <si>
    <t>El servicio ha sido óptimo, con una rápida contestación</t>
  </si>
  <si>
    <t>todo muy bien</t>
  </si>
  <si>
    <t>Yo envié un correo electronico para consultar por la pérdida de un audífono y a día de hoy la única información que he recibido ha sido esta la encuesta.</t>
  </si>
  <si>
    <t>Que fuese más fácil entregar un objeto encontrado (que hubiera más sitios donde depositarlos, por ejemplo)</t>
  </si>
  <si>
    <t>Cuando se rellena el formulario web, el sistema podría enviar un correo de confirmación.</t>
  </si>
  <si>
    <t>LA RESPUESTA ME LA DIERON AL DÍA SIGUIENTE. ESTÁ BIEN EL TIEMPO. LO ÚNICO QUE CUANDO PIERDES ALGO TE GUSTARÍA CASI QUE FUERA INMEDIATO POR LOS TRASTORNOS QUE ÉSTO OCASIONA Y SOBRE TODO SI PIERDES DOCUMENTACIÓN.</t>
  </si>
  <si>
    <t>Informar más a gente de los benéficos de esta oficina</t>
  </si>
  <si>
    <t>Publicitarlo para que la gente depositarse los objetos.
Hay gente que no conoce el servicio</t>
  </si>
  <si>
    <t>El servicio de llamadas funciona fatal, no cogen el telefono nunca. El servicio por correo electrónico muy bien.</t>
  </si>
  <si>
    <t>Nada, realmente funciona</t>
  </si>
  <si>
    <t>horarios de atención</t>
  </si>
  <si>
    <t>Si no fuera de mucha molestia y en el caso de que apareciera el objeto se pusieran en contacto conmigo.</t>
  </si>
  <si>
    <t>Me hubiera gustado obtener una respuesta bine positiva o bien negativa a la búsqueda que he realizado</t>
  </si>
  <si>
    <t>pues, la verdad, no estaria mal una respuesta concreta, como " lo sentimos, no tenemos sus cosas, si en 1 o 2 semanas no tiene usted noticias de nosotros, puede dar sus pertenencias por perdidas</t>
  </si>
  <si>
    <t>Sin muy rápidos, pero para mi la rapidez en este tipo de asuntos es vital</t>
  </si>
  <si>
    <t>Publicidad y difusión</t>
  </si>
  <si>
    <t>1. La atención telefónica: Me fue imposible contactar con la Oficina por teléfono durante toda una mañana.
2. El horario es demasiado reducido, que sea solo por la mañana me obligó a ausentarme de mi trabajo.</t>
  </si>
  <si>
    <t>Solo lo he utilizado una vez.
Funciona bien .Que no cambie</t>
  </si>
  <si>
    <t>El tiempo de espera al teléfono cuando he llamado. El resto ha sido impecable.</t>
  </si>
  <si>
    <t>Teléfonos saturados</t>
  </si>
  <si>
    <t>Aumentaría el número de agentes que responden al teléfono. Es imposible contactar por esa vía.</t>
  </si>
  <si>
    <t>Que fijen en en este formulario la dirección de Objetos Perdidos 
Hasta el momento no veo que hayan entregadado en esa dependencia. Desconozco si puede haber sido entregado en otra dependencia y les ruego me informen dónde más puedo preguntar.</t>
  </si>
  <si>
    <t>Me parece que es eficiente, lástima que mis objetos perdidos no estaban ahí.</t>
  </si>
  <si>
    <t>Muy amables no consegui recuperar la documentacion de mi madre , pero no es culpa vuestra . Gracias</t>
  </si>
  <si>
    <t>Todo bien.</t>
  </si>
  <si>
    <t>comunicación</t>
  </si>
  <si>
    <t>De momento ninguno.</t>
  </si>
  <si>
    <t>Alguna información adicional de otras oficinas a las que acudir. Sólo se da la respuesta de que allí no está.</t>
  </si>
  <si>
    <t>Que encontrara mis cosas</t>
  </si>
  <si>
    <t>Al tratarse de un libro de una biblioteca pública podrían haber comunicado a la biblioteca que tenían el libro en objetos perdidos.</t>
  </si>
  <si>
    <t>Esperaba que me hubiesen dicho que, en caso de devolución por parte del taxista del equipaje del cliente que se llevó en su vehículo, me enviarían un e-mail avisándome.</t>
  </si>
  <si>
    <t>Hay un lío entre que hace legazpi y q hace albarracin, además que el finde no funcione es un atraso</t>
  </si>
  <si>
    <t>Daría aviso en el caso de que con el  paso del tiempo apareciera el objeto en cuestión</t>
  </si>
  <si>
    <t>La respuesta fue rapida, espero que si en unos dias...., alguien deja el llavero en una papelera u otro lugar lo envie a objetos perdidos y me sea devuelto. Muchas gracias</t>
  </si>
  <si>
    <t>Ampliaría el horario de atención al ciudadano.</t>
  </si>
  <si>
    <t>LO MÁS IMPORTANTE , PIENSO YO QUE ES , QUE ÉSTA OFICINA ESTÉ CONECTADA CON EL RESTO DE OFICINAS DE OBJETOS PERDIDOS DE LA COMUNIDAD DE MADRID ,PARA PODER LOCALIZAR LOS OBJETOS PERDIDOS DE FORMA RÁPIDA Y MAS EFICIENTE.</t>
  </si>
  <si>
    <t>Por la única experiencia que tengo ninguno. Quizás la consulta por teléfono para perosnas que no disponen de medios de consulta a través de email es muy dificultosa.</t>
  </si>
  <si>
    <t>ninguno esta todo genial</t>
  </si>
  <si>
    <t>Que cojan el telefono o atiendan al correo. El Telefono no contesta ni dan respuesta</t>
  </si>
  <si>
    <t>Cuando haga lo que me recomendaron podré valorar si hay que mejorar en algo, hasta el momento me ha resultado satisfactorio</t>
  </si>
  <si>
    <t>Me gustaría que mi solicitud quedara registrada de algún modo de forma que se cruzara con los objetos perdidos que vayan llegando, no tener que volver a escribir más adelante.</t>
  </si>
  <si>
    <t>Serviço ótimo!</t>
  </si>
  <si>
    <t>No lo sé</t>
  </si>
  <si>
    <t>COORDINACION DE ESTA OFICINA CON OTRAS  OFICINAS DE OBJETOS PERDIDOS,  QUE EL USUARIO DESCONOCEMOS, Y QUE PARA VDS. RESULTARIA MUCHO MAS FACIL</t>
  </si>
  <si>
    <t>Que en lugar de tener j escribirles yo todo los días establezcan un sistema de avisos o alerta en caso de que entren móviles k te avise por ej</t>
  </si>
  <si>
    <t>He quedado muy satisfecha a pesar de que no he podido recuperar mis gafas</t>
  </si>
  <si>
    <t>El telefono a veces cuesta hasta que lo cogen pero bastante bien en general</t>
  </si>
  <si>
    <t>Ninguno</t>
  </si>
  <si>
    <t>todo sobretodo el comportamiento con el ciudadano , ya que no les importa si se encuentran o no las cosas .</t>
  </si>
  <si>
    <t>Claridad en los pasos a seguir para recuperar objetos perdidos</t>
  </si>
  <si>
    <t>No se si, en el caso del objeto perdido apreciese a la contestacion enviada, se ponen de nuevo en contacto con el peticionario. Si no es asi, seria conveniente que diesen ese servicio</t>
  </si>
  <si>
    <t>Que este disponible por la tarde. No tiene sentido un servicio on Line con atención sólo por la mañana</t>
  </si>
  <si>
    <t>Atención telefónica todos los días de la semana, no sólo de lunes a viernes</t>
  </si>
  <si>
    <t>EL HORARIO DE RECOGIDA, PODER HACERLO POR LA TARDE</t>
  </si>
  <si>
    <t>EL PODER CONTACTAR CON MAS FACILIDAD POR TELEFONO, YA QUE A VECES PARA DAR UNA DESCRIPCION ES MEJOR DE VIVA VOZ.
HABILITAR ALGUN SERVICIO PARA DEVOLVER LOS ARTICULOS PERDIDOS A PERSONAS QUE NO VIVAN EN MADRID, AUNQUE FUESE CON ALGUN COSTE</t>
  </si>
  <si>
    <t>Todo me ha parecido correcto, tiempo de aviso, tiempos de respuesta, opciones de recogida, etc., al menos en mi caso, creo que el servicio es perfecto.</t>
  </si>
  <si>
    <t>La atención telefónica. Sale un contestador que todos los operadores están ocupados. Gracias.</t>
  </si>
  <si>
    <t>Hasta lo que he experimentado, ninguno</t>
  </si>
  <si>
    <t>el horario de recojida de objetos.</t>
  </si>
  <si>
    <t>Creo que hay que hacer una campaña para que la gente sepa que cuando se encuentra algo hay que llevarlo a la oficina de objetos perdidos.</t>
  </si>
  <si>
    <t>ninguno, están todos perfectos.</t>
  </si>
  <si>
    <t>La experiencia ha sido de lo más positiva, no tengo idea de en que podría mejorar.</t>
  </si>
  <si>
    <t>La consulta telefónica. Los operadores están siempre ocupados y hay que repetir la llamada hasta el aburrimiento, sin obtener respuesta.</t>
  </si>
  <si>
    <t>He llamado varias veces y he esperado hasta 10 minutos por llamada ... te ponen la elocución y nunca te atienden , por eso he tenido que recurrir al correo.</t>
  </si>
  <si>
    <t>Muy agradecida a pesar de no haber encontrado el objeto por el que preguntaba. Muchas gracias</t>
  </si>
  <si>
    <t>Estaría bien que comunicasen a las personas que han consultado si reciben el objeto perdido a posteriori en la oficina en vez de tener que estar el usuario preguntando periódicamente.</t>
  </si>
  <si>
    <t>8_9 Valore de 0 a 10 los siguientes aspectos de la atención que le han prestado en la Oficina de Objetos Perdidos, donde 0 significa que está totalmente satisfecho/a y 10 que está totalmente satisfecho/a (VALORACIÓN GLOBAL)</t>
  </si>
  <si>
    <t>No contesta (no leer)</t>
  </si>
  <si>
    <t>No sabe</t>
  </si>
  <si>
    <t>Canal de respuesta</t>
  </si>
  <si>
    <t>Presencial</t>
  </si>
  <si>
    <t>Telefónico</t>
  </si>
  <si>
    <t>Online</t>
  </si>
  <si>
    <t>RESULTADOS GLOBALES</t>
  </si>
  <si>
    <t>TOTAL</t>
  </si>
  <si>
    <t>FRECUENCIA</t>
  </si>
  <si>
    <t>PORCENTAJE</t>
  </si>
  <si>
    <t>P1. Sexo</t>
  </si>
  <si>
    <t>P3. ¿Cómo conoció la oficina de objetos perdidos (aunque haya sido en una ocasión anterior)?</t>
  </si>
  <si>
    <t xml:space="preserve">A través de familiares, amigos, compañeros </t>
  </si>
  <si>
    <t>A través de internet</t>
  </si>
  <si>
    <t>A través del teléfono 010</t>
  </si>
  <si>
    <t>A través de servicios de información de AENA (Aeropuerto), RENFE, METRO, EMT, Taxi o Correos</t>
  </si>
  <si>
    <t>A través de carta o notificación</t>
  </si>
  <si>
    <t>A través de los medios de comunicación</t>
  </si>
  <si>
    <t>Porque soy taxista/conductor</t>
  </si>
  <si>
    <t>Otros medios</t>
  </si>
  <si>
    <t>Me informó el taxista/conductor/recepción donde olvidé el objeto</t>
  </si>
  <si>
    <t>Taxi</t>
  </si>
  <si>
    <t>AENA (Aeropuerto)</t>
  </si>
  <si>
    <t>RENFE (Red de ferrocarriles)</t>
  </si>
  <si>
    <t>METRO</t>
  </si>
  <si>
    <t>EMT (Empresa Municipal de Transporte)</t>
  </si>
  <si>
    <t>Correos</t>
  </si>
  <si>
    <t>A ningún otro sitio, sólo a esta oficina</t>
  </si>
  <si>
    <t>A la policía/a denunciar</t>
  </si>
  <si>
    <t>Preguntar por un objeto que ha perdido</t>
  </si>
  <si>
    <t>No contesta</t>
  </si>
  <si>
    <t>P5. ¿Ha venido/llamado/realizado una consulta a la Oficina de Objetos perdidos para... ?</t>
  </si>
  <si>
    <t>P4. Antes de acudir a Objetos Perdidos, ¿se había dirigido previamente a información/objetos perdidos de…)</t>
  </si>
  <si>
    <t>5_ ¿Ha venido a la oficina de objetos perdidos para...?</t>
  </si>
  <si>
    <t>Total</t>
  </si>
  <si>
    <t>P6. En ese caso, ¿estaba el objeto en la oficina?</t>
  </si>
  <si>
    <t>Cartera, billetero, monedero…</t>
  </si>
  <si>
    <t>Documentación</t>
  </si>
  <si>
    <t>Ropa y complementos</t>
  </si>
  <si>
    <t>Joya, relojes, bisutería…</t>
  </si>
  <si>
    <t>Móvil, tablet, ordenador</t>
  </si>
  <si>
    <t>Maleta, mochila, bolso</t>
  </si>
  <si>
    <t>Llaves</t>
  </si>
  <si>
    <t>TOTAL ENCUESTADOS</t>
  </si>
  <si>
    <t>MEDIA</t>
  </si>
  <si>
    <t>P8. VALORACIÓN GLOBAL DEL SERVICIO</t>
  </si>
  <si>
    <t>P12. ¿Qué aspectos mejoraría del servicio?</t>
  </si>
  <si>
    <t>TOTAL SUGERENCIAS</t>
  </si>
  <si>
    <t>TOTAL ENCUESTADOS QUE PLANTEAN ALGUNA SUGERENCIA</t>
  </si>
  <si>
    <t>P2. ¿Reside usted en la ciudad de Madrid?</t>
  </si>
  <si>
    <t>DESVIACIÓN TÍPICA</t>
  </si>
  <si>
    <t>Mucho mejor</t>
  </si>
  <si>
    <t>Igual</t>
  </si>
  <si>
    <t>Mejor</t>
  </si>
  <si>
    <t>Facilitar fotos en la web de los objetos, ampliación de horario</t>
  </si>
  <si>
    <t>Ampliación de horario y oficinas en otros puntos de la ciudad</t>
  </si>
  <si>
    <t>Acceso de un numero internacional</t>
  </si>
  <si>
    <t>Ampliación del horario y aseos</t>
  </si>
  <si>
    <t>Ampliación de servicio telefónico, nadie contesta</t>
  </si>
  <si>
    <t>Ampliación de horario aunque solo sea un día a la semana o un sábado</t>
  </si>
  <si>
    <t>Aclaración sobre el objeto encontrado, instalar aseos públicos</t>
  </si>
  <si>
    <t>Ampliar horarios y  tener aseos para el público</t>
  </si>
  <si>
    <t>Que atienda por las tardes</t>
  </si>
  <si>
    <t>Horarios de tarde y fin de semana</t>
  </si>
  <si>
    <t>Dar numero para la hora de atender</t>
  </si>
  <si>
    <t>Menos exigencias a la hora de realizar gestión para retirar documentación.</t>
  </si>
  <si>
    <t>Tener accesibilidad a envió contra reembolso</t>
  </si>
  <si>
    <t>Ampliar el horario a los fines de semana</t>
  </si>
  <si>
    <t>Ampliar el horario por las tardes</t>
  </si>
  <si>
    <t>Mucho peor</t>
  </si>
  <si>
    <t>Peor</t>
  </si>
  <si>
    <t>horario</t>
  </si>
  <si>
    <t>Horario</t>
  </si>
  <si>
    <t>Ampliar horario de atención</t>
  </si>
  <si>
    <t>Todo ok</t>
  </si>
  <si>
    <t>No_¿Reside usted en la ciudad de Madrid?</t>
  </si>
  <si>
    <t>Gafas</t>
  </si>
  <si>
    <t>1_1 Antes de acudir a la Oficina de Objetos perdidos/llamar a este teléfono/realizar su consulta a través de la web o correo electrónico, ¿se había dirigido previamente a la informaciónu objetos perdidos de…? (Taxi)</t>
  </si>
  <si>
    <t>1_1 AENA (Aeropuerto)</t>
  </si>
  <si>
    <t>1_1 RENFE (Red de Ferrocarriles)</t>
  </si>
  <si>
    <t>1_1 METRO</t>
  </si>
  <si>
    <t>1_1 EMT (Empresa Municipal de Transportes)</t>
  </si>
  <si>
    <t>1_1 Correos</t>
  </si>
  <si>
    <t>1_1 A ningún otro sitio, sólo a ésta oficina</t>
  </si>
  <si>
    <t>1_1 A la policía/ a denunciar</t>
  </si>
  <si>
    <t>1_1 Otros</t>
  </si>
  <si>
    <t>1_1 Tipo de objeto (Cartera, billetera, monedero)</t>
  </si>
  <si>
    <t>1_1 LLaves</t>
  </si>
  <si>
    <t>1_1 Gafas</t>
  </si>
  <si>
    <t>1_1  Maleta, mochila, bolso</t>
  </si>
  <si>
    <t>1_1 Móvil, tablet, ordenador</t>
  </si>
  <si>
    <t>1_1 Joyas, relojes, bisutería...</t>
  </si>
  <si>
    <t>1_1 Ropa y complementos</t>
  </si>
  <si>
    <t>1_1 Documentación</t>
  </si>
  <si>
    <t>1_1_ ¿Cómo conoció la oficinade objetos perdidos? (A través de familiares, amigos, compañeros)</t>
  </si>
  <si>
    <t>1_1 A través de internet</t>
  </si>
  <si>
    <t>1_1 A través del teléfono 010</t>
  </si>
  <si>
    <t>1_1 A través de servicios de información de AENA (Aeropuerto), RENFE, METRO, EMT, Taxi o Correos</t>
  </si>
  <si>
    <t>1_1 A través de una carta o notificación</t>
  </si>
  <si>
    <t>1_1 A través de los medios de comunicación</t>
  </si>
  <si>
    <t>1_1 Porque soy taxista o conductor</t>
  </si>
  <si>
    <t>1_1 Me informó el taxista/conductor/recepción donde olvidé el objeto</t>
  </si>
  <si>
    <t>1_1 Otros medios</t>
  </si>
  <si>
    <t>Nc</t>
  </si>
  <si>
    <t>P7. ¿De qué tipo es el objeto por el que acudió/llamó/se puso en contacto con Objetos Perdidos?</t>
  </si>
  <si>
    <t>RESULTADOS ENCUESTA PRESENCIAL</t>
  </si>
  <si>
    <t>P8. Valore de 0 a 10  los siguientes aspectos de la atención que le han prestado en la Oficina de Objetos Perdidos</t>
  </si>
  <si>
    <t>0-4</t>
  </si>
  <si>
    <t>5-6</t>
  </si>
  <si>
    <t>7-8</t>
  </si>
  <si>
    <t>9-10</t>
  </si>
  <si>
    <t>Ns</t>
  </si>
  <si>
    <t>VALORACIÓN MEDIA</t>
  </si>
  <si>
    <t>Accesibilidad al local</t>
  </si>
  <si>
    <t>Confort de las instalaciones</t>
  </si>
  <si>
    <t>Limpieza de las instalaciones</t>
  </si>
  <si>
    <t>Horario de atención al público</t>
  </si>
  <si>
    <t>Tiempo de espera en ser atendido</t>
  </si>
  <si>
    <t>Claridad de la información que le han proporcionado</t>
  </si>
  <si>
    <t>Amabilidad y trato de la persona que le ha atendido</t>
  </si>
  <si>
    <t>Solución dada su consulta</t>
  </si>
  <si>
    <t>VALORACIÓN GLOBAL</t>
  </si>
  <si>
    <t>P10. Si tuviera que realizar otra consulta similar, ¿qué medio utilizaria?</t>
  </si>
  <si>
    <t>P9. Aparte de acudiendo a la oficina, ¿sabía usted que podía haber realizado su consulta también a través de…?</t>
  </si>
  <si>
    <t>Volvería a la Oficina de Objetos Perdidos</t>
  </si>
  <si>
    <t>Llamando por teléfono a la Oficina de Objetos Perdidos</t>
  </si>
  <si>
    <t>Enviaría un correo electrónico</t>
  </si>
  <si>
    <t>A través de la página web del Ayuntamiento de Madrid</t>
  </si>
  <si>
    <t>A través del formulario disponible en la página web</t>
  </si>
  <si>
    <t>A través de un correo electrónico</t>
  </si>
  <si>
    <t>Llamaría por teléfono</t>
  </si>
  <si>
    <t>P11. ¿Podría decirme si los siguientes aspectos de la atención recibida han sido mucho mejor, mejor, igual, peor o mucho peor de lo que esperaba?</t>
  </si>
  <si>
    <t>Trato recibido</t>
  </si>
  <si>
    <t>Información recibida</t>
  </si>
  <si>
    <t>Instalaciones de la oficina</t>
  </si>
  <si>
    <t>Tiempo empleado en la gestión</t>
  </si>
  <si>
    <t>RESULTADOS ENCUESTA TELEFÓNICA</t>
  </si>
  <si>
    <t>Tiempo en atenderlo/a</t>
  </si>
  <si>
    <t>P10. Y, si tuviera que realizar otra consulta similar, ¿qué medio utilizaria?</t>
  </si>
  <si>
    <t>P9. Aparte de por teléfono, ¿sabía usted que podía haber realizado su consulta también a través de…?</t>
  </si>
  <si>
    <t>Volvería a llamar por teléfono</t>
  </si>
  <si>
    <t>Acudiendo a la oficina de objetos perdidos</t>
  </si>
  <si>
    <t>Iría a la oficina de objetos perdidos</t>
  </si>
  <si>
    <t>Ns/Nc</t>
  </si>
  <si>
    <t>RESULTADOS ENCUESTA ONLINE</t>
  </si>
  <si>
    <t>P8. Valore de 0 a 10  los siguientes aspectos de la atención recibida a su consulta a través de la página web/correo electrónico</t>
  </si>
  <si>
    <t>Tiempo de respuesta</t>
  </si>
  <si>
    <t>Solución dada de su consulta</t>
  </si>
  <si>
    <t>P9. Aparte de online, ¿sabía usted que podía haber realizado su consulta también a través de…?</t>
  </si>
  <si>
    <t>Llamando por teléfono a la oficina de Objetos Perdidos</t>
  </si>
  <si>
    <t>Llamando por teléfono</t>
  </si>
  <si>
    <t>Iría a la oficina de Objetos Perdidos</t>
  </si>
  <si>
    <t>Identificador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</si>
</sst>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_-;\-* #,##0.00\ _€_-;_-* &quot;-&quot;??\ _€_-;_-@_-"/>
    <numFmt numFmtId="164" formatCode="0.0%"/>
    <numFmt numFmtId="165" formatCode="0.000"/>
  </numFmts>
  <fonts count="8" x14ac:knownFonts="1">
    <font>
      <sz val="11"/>
      <color theme="1"/>
      <name val="Calibri"/>
      <family val="2"/>
      <scheme val="minor"/>
    </font>
    <font>
      <b/>
      <sz val="11"/>
      <color theme="1"/>
      <name val="Calibri"/>
      <family val="2"/>
      <scheme val="minor"/>
    </font>
    <font>
      <b/>
      <sz val="11"/>
      <color theme="4"/>
      <name val="Calibri"/>
      <family val="2"/>
      <scheme val="minor"/>
    </font>
    <font>
      <sz val="12"/>
      <color theme="1"/>
      <name val="Calibri"/>
      <family val="2"/>
    </font>
    <font>
      <sz val="11"/>
      <color theme="1"/>
      <name val="Calibri"/>
      <family val="2"/>
      <scheme val="minor"/>
    </font>
    <font>
      <b/>
      <sz val="24"/>
      <color theme="1"/>
      <name val="Calibri"/>
      <family val="2"/>
      <scheme val="minor"/>
    </font>
    <font>
      <b/>
      <sz val="14"/>
      <color theme="1"/>
      <name val="Calibri"/>
      <family val="2"/>
      <scheme val="minor"/>
    </font>
    <font>
      <b/>
      <sz val="20"/>
      <color theme="1"/>
      <name val="Calibri"/>
      <family val="2"/>
      <scheme val="minor"/>
    </font>
  </fonts>
  <fills count="15">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0" tint="-0.14996795556505021"/>
        <bgColor indexed="64"/>
      </patternFill>
    </fill>
    <fill>
      <patternFill patternType="solid">
        <fgColor theme="1" tint="0.34998626667073579"/>
        <bgColor indexed="64"/>
      </patternFill>
    </fill>
    <fill>
      <patternFill patternType="solid">
        <fgColor theme="5" tint="0.79998168889431442"/>
        <bgColor indexed="64"/>
      </patternFill>
    </fill>
    <fill>
      <patternFill patternType="solid">
        <fgColor theme="8" tint="0.39997558519241921"/>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top style="thin">
        <color indexed="64"/>
      </top>
      <bottom/>
      <diagonal/>
    </border>
  </borders>
  <cellStyleXfs count="3">
    <xf numFmtId="0" fontId="0" fillId="0" borderId="0"/>
    <xf numFmtId="9" fontId="4" fillId="0" borderId="0" applyFont="0" applyFill="0" applyBorder="0" applyAlignment="0" applyProtection="0"/>
    <xf numFmtId="43" fontId="4" fillId="0" borderId="0" applyFont="0" applyFill="0" applyBorder="0" applyAlignment="0" applyProtection="0"/>
  </cellStyleXfs>
  <cellXfs count="221">
    <xf numFmtId="0" fontId="0" fillId="0" borderId="0" xfId="0"/>
    <xf numFmtId="0" fontId="0" fillId="2" borderId="0" xfId="0" applyFill="1"/>
    <xf numFmtId="0" fontId="0" fillId="0" borderId="0" xfId="0" applyAlignment="1">
      <alignment horizontal="left"/>
    </xf>
    <xf numFmtId="0" fontId="0" fillId="0" borderId="0" xfId="0" applyAlignment="1">
      <alignment wrapText="1"/>
    </xf>
    <xf numFmtId="0" fontId="0" fillId="0" borderId="0" xfId="0" applyFill="1" applyAlignment="1">
      <alignment wrapText="1"/>
    </xf>
    <xf numFmtId="0" fontId="2" fillId="0" borderId="0" xfId="0" applyFont="1" applyFill="1" applyAlignment="1">
      <alignment horizontal="center"/>
    </xf>
    <xf numFmtId="0" fontId="2" fillId="3" borderId="1" xfId="0" applyFont="1" applyFill="1" applyBorder="1" applyAlignment="1">
      <alignment horizontal="center" vertical="center"/>
    </xf>
    <xf numFmtId="0" fontId="1" fillId="0" borderId="1" xfId="0" applyFont="1" applyBorder="1"/>
    <xf numFmtId="0" fontId="0" fillId="0" borderId="1" xfId="0" applyBorder="1"/>
    <xf numFmtId="0" fontId="0" fillId="0" borderId="1" xfId="0" applyBorder="1" applyAlignment="1">
      <alignment horizontal="left"/>
    </xf>
    <xf numFmtId="0" fontId="0" fillId="0" borderId="1" xfId="0" applyFill="1" applyBorder="1"/>
    <xf numFmtId="0" fontId="0" fillId="0" borderId="2" xfId="0" applyBorder="1"/>
    <xf numFmtId="0" fontId="0" fillId="0" borderId="0" xfId="0" applyAlignment="1">
      <alignment horizontal="left" wrapText="1"/>
    </xf>
    <xf numFmtId="0" fontId="0" fillId="0" borderId="0" xfId="0" applyFill="1" applyAlignment="1">
      <alignment horizontal="left" wrapText="1"/>
    </xf>
    <xf numFmtId="0" fontId="0" fillId="0" borderId="0" xfId="0" applyAlignment="1"/>
    <xf numFmtId="0" fontId="0" fillId="2" borderId="0" xfId="0" applyFill="1" applyAlignment="1"/>
    <xf numFmtId="0" fontId="3" fillId="0" borderId="0" xfId="0" applyFont="1" applyAlignment="1"/>
    <xf numFmtId="0" fontId="0" fillId="0" borderId="0" xfId="0" applyFill="1" applyAlignment="1"/>
    <xf numFmtId="0" fontId="0" fillId="4" borderId="0" xfId="0" applyFill="1" applyAlignment="1"/>
    <xf numFmtId="2" fontId="0" fillId="0" borderId="0" xfId="0" applyNumberFormat="1"/>
    <xf numFmtId="0" fontId="0" fillId="0" borderId="0" xfId="0" applyNumberFormat="1"/>
    <xf numFmtId="0" fontId="0" fillId="0" borderId="0" xfId="0" applyAlignment="1">
      <alignment horizontal="center"/>
    </xf>
    <xf numFmtId="0" fontId="5" fillId="0" borderId="0" xfId="0" applyFont="1" applyAlignment="1"/>
    <xf numFmtId="0" fontId="1" fillId="0" borderId="2" xfId="0" applyFont="1" applyBorder="1" applyAlignment="1"/>
    <xf numFmtId="0" fontId="1" fillId="5" borderId="1" xfId="0" applyFont="1" applyFill="1" applyBorder="1" applyAlignment="1">
      <alignment vertical="center"/>
    </xf>
    <xf numFmtId="0" fontId="1" fillId="5" borderId="2" xfId="0" applyFont="1" applyFill="1" applyBorder="1" applyAlignment="1">
      <alignment horizontal="center" vertical="center"/>
    </xf>
    <xf numFmtId="0" fontId="1" fillId="5" borderId="1" xfId="0" applyFont="1" applyFill="1" applyBorder="1" applyAlignment="1">
      <alignment horizontal="center" vertical="center"/>
    </xf>
    <xf numFmtId="0" fontId="1" fillId="5" borderId="12" xfId="0" applyFont="1" applyFill="1" applyBorder="1" applyAlignment="1">
      <alignment horizontal="center" vertical="center"/>
    </xf>
    <xf numFmtId="0" fontId="1" fillId="5" borderId="9" xfId="0" applyFont="1" applyFill="1" applyBorder="1" applyAlignment="1">
      <alignment horizontal="center" vertical="center"/>
    </xf>
    <xf numFmtId="0" fontId="1" fillId="0" borderId="14" xfId="0" applyFont="1" applyBorder="1" applyAlignment="1"/>
    <xf numFmtId="0" fontId="0" fillId="0" borderId="0" xfId="0" applyBorder="1"/>
    <xf numFmtId="0" fontId="1" fillId="0" borderId="13" xfId="0" applyFont="1" applyBorder="1" applyAlignment="1">
      <alignment horizontal="center" wrapText="1"/>
    </xf>
    <xf numFmtId="164" fontId="0" fillId="0" borderId="1" xfId="1" applyNumberFormat="1" applyFont="1" applyBorder="1" applyAlignment="1">
      <alignment horizontal="center" vertical="center"/>
    </xf>
    <xf numFmtId="0" fontId="1" fillId="0" borderId="1" xfId="0" applyFont="1" applyFill="1" applyBorder="1" applyAlignment="1">
      <alignment horizontal="center" vertical="center" wrapText="1"/>
    </xf>
    <xf numFmtId="0" fontId="0" fillId="0" borderId="1" xfId="0" applyFill="1" applyBorder="1" applyAlignment="1">
      <alignment horizontal="center" vertical="center" shrinkToFit="1"/>
    </xf>
    <xf numFmtId="164" fontId="0" fillId="0" borderId="1" xfId="1" applyNumberFormat="1" applyFont="1" applyFill="1" applyBorder="1" applyAlignment="1">
      <alignment horizontal="center" vertical="center"/>
    </xf>
    <xf numFmtId="0" fontId="1" fillId="7" borderId="1" xfId="0" applyFont="1" applyFill="1" applyBorder="1" applyAlignment="1">
      <alignment horizontal="center" vertical="center" wrapText="1"/>
    </xf>
    <xf numFmtId="0" fontId="0" fillId="7" borderId="5" xfId="0" applyFill="1" applyBorder="1" applyAlignment="1">
      <alignment horizontal="center" vertical="center" shrinkToFit="1"/>
    </xf>
    <xf numFmtId="164" fontId="0" fillId="7" borderId="5" xfId="1" applyNumberFormat="1" applyFont="1" applyFill="1" applyBorder="1" applyAlignment="1">
      <alignment horizontal="center" vertical="center"/>
    </xf>
    <xf numFmtId="164" fontId="0" fillId="7" borderId="1" xfId="1" applyNumberFormat="1" applyFont="1" applyFill="1" applyBorder="1" applyAlignment="1">
      <alignment horizontal="center"/>
    </xf>
    <xf numFmtId="10" fontId="0" fillId="0" borderId="0" xfId="0" applyNumberFormat="1"/>
    <xf numFmtId="0" fontId="6" fillId="0" borderId="0" xfId="0" applyFont="1" applyFill="1" applyBorder="1" applyAlignment="1">
      <alignment vertical="center" wrapText="1"/>
    </xf>
    <xf numFmtId="0" fontId="1" fillId="8" borderId="2"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8" borderId="1" xfId="0" applyFont="1" applyFill="1" applyBorder="1" applyAlignment="1">
      <alignment horizontal="center" vertical="center"/>
    </xf>
    <xf numFmtId="0" fontId="1" fillId="5" borderId="2" xfId="0" applyFont="1" applyFill="1" applyBorder="1" applyAlignment="1">
      <alignment horizontal="center" vertical="center" wrapText="1"/>
    </xf>
    <xf numFmtId="0" fontId="0" fillId="0" borderId="1" xfId="0" applyFont="1" applyBorder="1" applyAlignment="1">
      <alignment horizontal="center" vertical="center"/>
    </xf>
    <xf numFmtId="0" fontId="0" fillId="5" borderId="1" xfId="0" applyFont="1" applyFill="1" applyBorder="1" applyAlignment="1">
      <alignment horizontal="center" vertical="center"/>
    </xf>
    <xf numFmtId="0" fontId="0" fillId="9" borderId="1" xfId="0" applyFont="1" applyFill="1" applyBorder="1" applyAlignment="1">
      <alignment horizontal="center" vertical="center"/>
    </xf>
    <xf numFmtId="0" fontId="1" fillId="5" borderId="0" xfId="0" applyFont="1" applyFill="1" applyAlignment="1">
      <alignment horizontal="left"/>
    </xf>
    <xf numFmtId="0" fontId="0" fillId="0" borderId="0" xfId="0"/>
    <xf numFmtId="0" fontId="1" fillId="5" borderId="0" xfId="0" applyFont="1" applyFill="1" applyAlignment="1">
      <alignment horizontal="center"/>
    </xf>
    <xf numFmtId="0" fontId="0" fillId="5" borderId="0" xfId="0" applyFill="1"/>
    <xf numFmtId="164" fontId="0" fillId="0" borderId="1" xfId="0" applyNumberFormat="1" applyFont="1" applyBorder="1" applyAlignment="1">
      <alignment horizontal="center" vertical="center"/>
    </xf>
    <xf numFmtId="164" fontId="0" fillId="5" borderId="1" xfId="0" applyNumberFormat="1" applyFont="1" applyFill="1" applyBorder="1" applyAlignment="1">
      <alignment horizontal="center" vertical="center"/>
    </xf>
    <xf numFmtId="164" fontId="0" fillId="9" borderId="1" xfId="0" applyNumberFormat="1" applyFont="1" applyFill="1" applyBorder="1" applyAlignment="1">
      <alignment horizontal="center" vertical="center"/>
    </xf>
    <xf numFmtId="164" fontId="1" fillId="9" borderId="1" xfId="0" applyNumberFormat="1" applyFont="1" applyFill="1" applyBorder="1" applyAlignment="1">
      <alignment horizontal="center" vertical="center" wrapText="1"/>
    </xf>
    <xf numFmtId="164" fontId="0" fillId="0" borderId="1" xfId="0" applyNumberFormat="1" applyFont="1" applyBorder="1"/>
    <xf numFmtId="0" fontId="0" fillId="0" borderId="0" xfId="0" applyFill="1" applyAlignment="1">
      <alignment horizontal="left"/>
    </xf>
    <xf numFmtId="0" fontId="0" fillId="0" borderId="0" xfId="0" applyFill="1" applyAlignment="1">
      <alignment horizontal="center"/>
    </xf>
    <xf numFmtId="0" fontId="0" fillId="0" borderId="0" xfId="0" applyFill="1"/>
    <xf numFmtId="164" fontId="0" fillId="0" borderId="9" xfId="1" applyNumberFormat="1" applyFont="1" applyBorder="1" applyAlignment="1">
      <alignment horizontal="center" vertical="center"/>
    </xf>
    <xf numFmtId="0" fontId="0" fillId="0" borderId="5" xfId="0" applyBorder="1" applyAlignment="1">
      <alignment horizontal="center" vertical="center"/>
    </xf>
    <xf numFmtId="164" fontId="0" fillId="0" borderId="7" xfId="1" applyNumberFormat="1" applyFont="1" applyBorder="1" applyAlignment="1">
      <alignment horizontal="center" vertical="center"/>
    </xf>
    <xf numFmtId="0" fontId="0" fillId="0" borderId="5" xfId="0" applyBorder="1" applyAlignment="1">
      <alignment horizontal="center"/>
    </xf>
    <xf numFmtId="0" fontId="1" fillId="10" borderId="5" xfId="0" applyFont="1" applyFill="1" applyBorder="1" applyAlignment="1">
      <alignment horizontal="center" vertical="center"/>
    </xf>
    <xf numFmtId="49" fontId="1" fillId="3" borderId="5" xfId="0" applyNumberFormat="1" applyFont="1" applyFill="1" applyBorder="1" applyAlignment="1">
      <alignment horizontal="center" vertical="center"/>
    </xf>
    <xf numFmtId="49" fontId="1" fillId="11" borderId="5" xfId="0" applyNumberFormat="1" applyFont="1" applyFill="1" applyBorder="1" applyAlignment="1">
      <alignment horizontal="center" vertical="center"/>
    </xf>
    <xf numFmtId="49" fontId="1" fillId="12" borderId="5" xfId="0" applyNumberFormat="1" applyFont="1" applyFill="1" applyBorder="1" applyAlignment="1">
      <alignment horizontal="center" vertical="center"/>
    </xf>
    <xf numFmtId="49" fontId="1" fillId="13" borderId="5" xfId="0" applyNumberFormat="1" applyFont="1" applyFill="1" applyBorder="1" applyAlignment="1">
      <alignment horizontal="center" vertical="center"/>
    </xf>
    <xf numFmtId="0" fontId="1" fillId="5" borderId="6" xfId="0" applyFont="1" applyFill="1" applyBorder="1" applyAlignment="1">
      <alignment horizontal="center" vertical="center"/>
    </xf>
    <xf numFmtId="0" fontId="0" fillId="0" borderId="0" xfId="0" applyAlignment="1">
      <alignment horizontal="center" vertical="center"/>
    </xf>
    <xf numFmtId="0" fontId="1" fillId="5" borderId="4" xfId="0" applyFont="1" applyFill="1" applyBorder="1" applyAlignment="1">
      <alignment horizontal="center" vertical="center" wrapText="1"/>
    </xf>
    <xf numFmtId="164" fontId="0" fillId="0" borderId="8" xfId="1" applyNumberFormat="1" applyFont="1" applyBorder="1" applyAlignment="1">
      <alignment horizontal="center" vertical="center"/>
    </xf>
    <xf numFmtId="164" fontId="0" fillId="0" borderId="3" xfId="1" applyNumberFormat="1" applyFont="1" applyBorder="1" applyAlignment="1">
      <alignment horizontal="center" vertical="center"/>
    </xf>
    <xf numFmtId="0" fontId="0" fillId="0" borderId="4" xfId="0" applyBorder="1" applyAlignment="1">
      <alignment horizontal="center"/>
    </xf>
    <xf numFmtId="0" fontId="1" fillId="5" borderId="4" xfId="0" applyFont="1" applyFill="1" applyBorder="1" applyAlignment="1">
      <alignment horizontal="center" vertical="center"/>
    </xf>
    <xf numFmtId="0" fontId="0" fillId="0" borderId="6" xfId="0" applyBorder="1" applyAlignment="1"/>
    <xf numFmtId="0" fontId="0" fillId="0" borderId="10" xfId="0" applyBorder="1" applyAlignment="1"/>
    <xf numFmtId="164" fontId="0" fillId="0" borderId="10" xfId="1" applyNumberFormat="1" applyFont="1" applyBorder="1" applyAlignment="1">
      <alignment horizontal="center" vertical="center"/>
    </xf>
    <xf numFmtId="9" fontId="0" fillId="0" borderId="9" xfId="1" applyFont="1" applyBorder="1" applyAlignment="1">
      <alignment horizontal="center" vertical="center"/>
    </xf>
    <xf numFmtId="0" fontId="1" fillId="10" borderId="2" xfId="0" applyFont="1" applyFill="1" applyBorder="1" applyAlignment="1">
      <alignment horizontal="center" vertical="center" wrapText="1"/>
    </xf>
    <xf numFmtId="0" fontId="0" fillId="0" borderId="6" xfId="0" applyBorder="1" applyAlignment="1">
      <alignment horizontal="center"/>
    </xf>
    <xf numFmtId="0" fontId="0" fillId="0" borderId="11" xfId="0" applyBorder="1" applyAlignment="1">
      <alignment horizontal="center"/>
    </xf>
    <xf numFmtId="164" fontId="0" fillId="0" borderId="12" xfId="1" applyNumberFormat="1" applyFont="1" applyBorder="1" applyAlignment="1">
      <alignment horizontal="center"/>
    </xf>
    <xf numFmtId="164" fontId="0" fillId="0" borderId="10" xfId="1" applyNumberFormat="1" applyFont="1" applyBorder="1" applyAlignment="1">
      <alignment horizontal="center"/>
    </xf>
    <xf numFmtId="164" fontId="0" fillId="0" borderId="9" xfId="1" applyNumberFormat="1" applyFont="1" applyBorder="1" applyAlignment="1">
      <alignment horizontal="center"/>
    </xf>
    <xf numFmtId="0" fontId="0" fillId="13" borderId="0" xfId="0" applyFill="1" applyBorder="1" applyAlignment="1">
      <alignment horizontal="center" vertical="center"/>
    </xf>
    <xf numFmtId="164" fontId="0" fillId="0" borderId="0" xfId="1" applyNumberFormat="1" applyFont="1" applyBorder="1" applyAlignment="1">
      <alignment horizontal="center" vertical="center"/>
    </xf>
    <xf numFmtId="0" fontId="0" fillId="0" borderId="0" xfId="0" applyBorder="1" applyAlignment="1">
      <alignment horizontal="center"/>
    </xf>
    <xf numFmtId="2" fontId="0" fillId="0" borderId="0" xfId="0" applyNumberFormat="1" applyBorder="1" applyAlignment="1">
      <alignment horizontal="center" vertical="center"/>
    </xf>
    <xf numFmtId="0" fontId="1" fillId="13" borderId="1" xfId="0" applyFont="1" applyFill="1"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xf>
    <xf numFmtId="0" fontId="0" fillId="0" borderId="11" xfId="0" applyBorder="1" applyAlignment="1">
      <alignment horizontal="center" vertical="center"/>
    </xf>
    <xf numFmtId="164" fontId="0" fillId="0" borderId="14" xfId="1" applyNumberFormat="1" applyFont="1" applyBorder="1" applyAlignment="1">
      <alignment horizontal="center" vertical="center"/>
    </xf>
    <xf numFmtId="9" fontId="0" fillId="0" borderId="9" xfId="1" applyFont="1" applyBorder="1" applyAlignment="1">
      <alignment horizontal="center"/>
    </xf>
    <xf numFmtId="0" fontId="1" fillId="3" borderId="1" xfId="0" applyFont="1" applyFill="1" applyBorder="1" applyAlignment="1">
      <alignment horizontal="center" vertical="center" wrapText="1"/>
    </xf>
    <xf numFmtId="9" fontId="0" fillId="0" borderId="9" xfId="0" applyNumberFormat="1" applyBorder="1" applyAlignment="1">
      <alignment horizontal="center"/>
    </xf>
    <xf numFmtId="0" fontId="1" fillId="6" borderId="11" xfId="0" applyFont="1" applyFill="1" applyBorder="1" applyAlignment="1">
      <alignment horizontal="center" vertical="center" wrapText="1"/>
    </xf>
    <xf numFmtId="0" fontId="1" fillId="6" borderId="6" xfId="0" applyFont="1" applyFill="1" applyBorder="1" applyAlignment="1">
      <alignment horizontal="center" vertical="center" wrapText="1"/>
    </xf>
    <xf numFmtId="0" fontId="1" fillId="6" borderId="12" xfId="0" applyFont="1" applyFill="1" applyBorder="1" applyAlignment="1">
      <alignment horizontal="center" vertical="center" wrapText="1"/>
    </xf>
    <xf numFmtId="0" fontId="1" fillId="6" borderId="10" xfId="0" applyFont="1" applyFill="1" applyBorder="1" applyAlignment="1">
      <alignment horizontal="center" vertical="center" wrapText="1"/>
    </xf>
    <xf numFmtId="0" fontId="0" fillId="0" borderId="5" xfId="0" applyBorder="1" applyAlignment="1">
      <alignment horizontal="center" vertical="center"/>
    </xf>
    <xf numFmtId="0" fontId="0" fillId="0" borderId="9" xfId="0" applyBorder="1" applyAlignment="1">
      <alignment horizontal="center" vertical="center"/>
    </xf>
    <xf numFmtId="10" fontId="0" fillId="0" borderId="5" xfId="0" applyNumberFormat="1" applyBorder="1" applyAlignment="1">
      <alignment horizontal="center" vertical="center"/>
    </xf>
    <xf numFmtId="10" fontId="0" fillId="0" borderId="9" xfId="0" applyNumberFormat="1" applyBorder="1" applyAlignment="1">
      <alignment horizontal="center" vertical="center"/>
    </xf>
    <xf numFmtId="0" fontId="0" fillId="0" borderId="1" xfId="0" applyBorder="1" applyAlignment="1">
      <alignment horizontal="center" vertical="center"/>
    </xf>
    <xf numFmtId="10" fontId="0" fillId="0" borderId="1" xfId="0" applyNumberFormat="1" applyBorder="1" applyAlignment="1">
      <alignment horizontal="center" vertical="center"/>
    </xf>
    <xf numFmtId="0" fontId="0" fillId="0" borderId="5" xfId="0" applyBorder="1" applyAlignment="1">
      <alignment horizontal="center"/>
    </xf>
    <xf numFmtId="0" fontId="0" fillId="0" borderId="9" xfId="0" applyBorder="1" applyAlignment="1">
      <alignment horizontal="center"/>
    </xf>
    <xf numFmtId="0" fontId="0" fillId="0" borderId="14" xfId="0" applyBorder="1" applyAlignment="1">
      <alignment horizontal="center"/>
    </xf>
    <xf numFmtId="0" fontId="0" fillId="0" borderId="0" xfId="0" applyAlignment="1">
      <alignment horizontal="center"/>
    </xf>
    <xf numFmtId="0" fontId="1" fillId="0" borderId="5"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6" borderId="11" xfId="0" applyFont="1" applyFill="1" applyBorder="1" applyAlignment="1">
      <alignment horizontal="center" vertical="center"/>
    </xf>
    <xf numFmtId="0" fontId="1" fillId="6" borderId="6" xfId="0" applyFont="1" applyFill="1" applyBorder="1" applyAlignment="1">
      <alignment horizontal="center" vertical="center"/>
    </xf>
    <xf numFmtId="0" fontId="1" fillId="6" borderId="12" xfId="0" applyFont="1" applyFill="1" applyBorder="1" applyAlignment="1">
      <alignment horizontal="center" vertical="center"/>
    </xf>
    <xf numFmtId="0" fontId="1" fillId="6" borderId="10" xfId="0" applyFont="1" applyFill="1" applyBorder="1" applyAlignment="1">
      <alignment horizontal="center" vertical="center"/>
    </xf>
    <xf numFmtId="0" fontId="0" fillId="0" borderId="5" xfId="0" applyBorder="1" applyAlignment="1">
      <alignment horizontal="center" vertical="center" shrinkToFit="1"/>
    </xf>
    <xf numFmtId="0" fontId="0" fillId="0" borderId="9" xfId="0" applyBorder="1" applyAlignment="1">
      <alignment horizontal="center" vertical="center" shrinkToFit="1"/>
    </xf>
    <xf numFmtId="164" fontId="0" fillId="0" borderId="5" xfId="1" applyNumberFormat="1" applyFont="1" applyBorder="1" applyAlignment="1">
      <alignment horizontal="center" vertical="center"/>
    </xf>
    <xf numFmtId="164" fontId="0" fillId="0" borderId="9" xfId="1" applyNumberFormat="1" applyFont="1" applyBorder="1" applyAlignment="1">
      <alignment horizontal="center" vertical="center"/>
    </xf>
    <xf numFmtId="0" fontId="0" fillId="0" borderId="7" xfId="0" applyBorder="1" applyAlignment="1">
      <alignment horizontal="center" vertical="center" shrinkToFit="1"/>
    </xf>
    <xf numFmtId="164" fontId="0" fillId="0" borderId="7" xfId="1" applyNumberFormat="1" applyFont="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1" fillId="6" borderId="14" xfId="0" applyFont="1" applyFill="1" applyBorder="1" applyAlignment="1">
      <alignment horizontal="center" vertical="center" wrapText="1"/>
    </xf>
    <xf numFmtId="0" fontId="1" fillId="6" borderId="8" xfId="0" applyFont="1" applyFill="1" applyBorder="1" applyAlignment="1">
      <alignment horizontal="center" vertical="center" wrapText="1"/>
    </xf>
    <xf numFmtId="0" fontId="1" fillId="0" borderId="2" xfId="0" applyFont="1" applyBorder="1" applyAlignment="1">
      <alignment horizontal="center"/>
    </xf>
    <xf numFmtId="0" fontId="1" fillId="0" borderId="4" xfId="0" applyFont="1" applyBorder="1" applyAlignment="1">
      <alignment horizontal="center"/>
    </xf>
    <xf numFmtId="0" fontId="0" fillId="0" borderId="5" xfId="0" applyFill="1" applyBorder="1" applyAlignment="1">
      <alignment horizontal="center" vertical="center"/>
    </xf>
    <xf numFmtId="0" fontId="0" fillId="0" borderId="9" xfId="0" applyFill="1" applyBorder="1" applyAlignment="1">
      <alignment horizontal="center" vertical="center"/>
    </xf>
    <xf numFmtId="164" fontId="0" fillId="0" borderId="5" xfId="0" applyNumberFormat="1" applyFill="1" applyBorder="1" applyAlignment="1">
      <alignment horizontal="center" vertical="center"/>
    </xf>
    <xf numFmtId="0" fontId="0" fillId="0" borderId="5" xfId="0" applyFill="1" applyBorder="1" applyAlignment="1">
      <alignment horizontal="center" vertical="center" shrinkToFit="1"/>
    </xf>
    <xf numFmtId="0" fontId="0" fillId="0" borderId="9" xfId="0" applyFill="1" applyBorder="1" applyAlignment="1">
      <alignment horizontal="center" vertical="center" shrinkToFit="1"/>
    </xf>
    <xf numFmtId="164" fontId="0" fillId="0" borderId="5" xfId="1" applyNumberFormat="1" applyFont="1" applyFill="1" applyBorder="1" applyAlignment="1">
      <alignment horizontal="center" vertical="center"/>
    </xf>
    <xf numFmtId="164" fontId="0" fillId="0" borderId="9" xfId="1" applyNumberFormat="1" applyFont="1" applyFill="1" applyBorder="1" applyAlignment="1">
      <alignment horizontal="center" vertical="center"/>
    </xf>
    <xf numFmtId="0" fontId="0" fillId="0" borderId="7" xfId="0" applyFill="1" applyBorder="1" applyAlignment="1">
      <alignment horizontal="center" vertical="center" shrinkToFit="1"/>
    </xf>
    <xf numFmtId="0" fontId="1" fillId="6" borderId="5" xfId="0" applyFont="1" applyFill="1" applyBorder="1" applyAlignment="1">
      <alignment horizontal="center" vertical="center"/>
    </xf>
    <xf numFmtId="0" fontId="1" fillId="6" borderId="9" xfId="0" applyFont="1" applyFill="1" applyBorder="1" applyAlignment="1">
      <alignment horizontal="center" vertical="center"/>
    </xf>
    <xf numFmtId="0" fontId="7" fillId="0" borderId="0" xfId="0" applyFont="1" applyAlignment="1">
      <alignment horizont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 fillId="6" borderId="5" xfId="0" applyFont="1" applyFill="1" applyBorder="1" applyAlignment="1">
      <alignment horizontal="center" vertical="center" wrapText="1"/>
    </xf>
    <xf numFmtId="0" fontId="1" fillId="6" borderId="9" xfId="0" applyFont="1" applyFill="1" applyBorder="1" applyAlignment="1">
      <alignment horizontal="center" vertical="center" wrapText="1"/>
    </xf>
    <xf numFmtId="165" fontId="0" fillId="0" borderId="2" xfId="0" applyNumberFormat="1" applyBorder="1" applyAlignment="1">
      <alignment horizontal="center" vertical="center"/>
    </xf>
    <xf numFmtId="165" fontId="0" fillId="0" borderId="4" xfId="0" applyNumberFormat="1" applyBorder="1" applyAlignment="1">
      <alignment horizontal="center" vertical="center"/>
    </xf>
    <xf numFmtId="165" fontId="0" fillId="0" borderId="12" xfId="0" applyNumberFormat="1" applyBorder="1" applyAlignment="1">
      <alignment horizontal="center" vertical="center"/>
    </xf>
    <xf numFmtId="165" fontId="0" fillId="0" borderId="10" xfId="0" applyNumberFormat="1" applyBorder="1" applyAlignment="1">
      <alignment horizontal="center" vertical="center"/>
    </xf>
    <xf numFmtId="164" fontId="0" fillId="0" borderId="12" xfId="1" applyNumberFormat="1" applyFont="1" applyBorder="1" applyAlignment="1">
      <alignment horizontal="center"/>
    </xf>
    <xf numFmtId="164" fontId="0" fillId="0" borderId="13" xfId="1" applyNumberFormat="1" applyFont="1" applyBorder="1" applyAlignment="1">
      <alignment horizontal="center"/>
    </xf>
    <xf numFmtId="164" fontId="0" fillId="0" borderId="10" xfId="1" applyNumberFormat="1" applyFont="1" applyBorder="1" applyAlignment="1">
      <alignment horizontal="center"/>
    </xf>
    <xf numFmtId="9" fontId="0" fillId="0" borderId="12" xfId="0" applyNumberFormat="1" applyBorder="1" applyAlignment="1">
      <alignment horizontal="center"/>
    </xf>
    <xf numFmtId="0" fontId="0" fillId="0" borderId="13" xfId="0" applyBorder="1" applyAlignment="1">
      <alignment horizontal="center"/>
    </xf>
    <xf numFmtId="0" fontId="0" fillId="0" borderId="10" xfId="0" applyBorder="1" applyAlignment="1">
      <alignment horizontal="center"/>
    </xf>
    <xf numFmtId="0" fontId="0" fillId="13" borderId="1" xfId="0" applyFill="1" applyBorder="1" applyAlignment="1">
      <alignment horizontal="center" vertical="center"/>
    </xf>
    <xf numFmtId="0" fontId="0" fillId="13" borderId="2" xfId="0" applyFill="1" applyBorder="1" applyAlignment="1">
      <alignment horizontal="center" vertical="center"/>
    </xf>
    <xf numFmtId="0" fontId="0" fillId="0" borderId="11" xfId="0" applyBorder="1" applyAlignment="1">
      <alignment horizontal="center"/>
    </xf>
    <xf numFmtId="0" fontId="0" fillId="0" borderId="6" xfId="0" applyBorder="1" applyAlignment="1">
      <alignment horizontal="center"/>
    </xf>
    <xf numFmtId="0" fontId="0" fillId="0" borderId="15" xfId="0" applyBorder="1" applyAlignment="1">
      <alignment horizontal="center"/>
    </xf>
    <xf numFmtId="0" fontId="0" fillId="0" borderId="11" xfId="0" applyBorder="1" applyAlignment="1">
      <alignment horizontal="center" vertical="center"/>
    </xf>
    <xf numFmtId="0" fontId="0" fillId="0" borderId="15" xfId="0" applyBorder="1" applyAlignment="1">
      <alignment horizontal="center" vertical="center"/>
    </xf>
    <xf numFmtId="0" fontId="0" fillId="0" borderId="6" xfId="0" applyBorder="1" applyAlignment="1">
      <alignment horizontal="center" vertical="center"/>
    </xf>
    <xf numFmtId="0" fontId="0" fillId="13" borderId="11" xfId="0" applyFill="1" applyBorder="1" applyAlignment="1">
      <alignment horizontal="center" vertical="center"/>
    </xf>
    <xf numFmtId="0" fontId="0" fillId="13" borderId="15" xfId="0" applyFill="1" applyBorder="1" applyAlignment="1">
      <alignment horizontal="center" vertical="center"/>
    </xf>
    <xf numFmtId="0" fontId="0" fillId="13" borderId="6" xfId="0" applyFill="1" applyBorder="1" applyAlignment="1">
      <alignment horizontal="center" vertical="center"/>
    </xf>
    <xf numFmtId="0" fontId="0" fillId="13" borderId="12" xfId="0" applyFill="1" applyBorder="1" applyAlignment="1">
      <alignment horizontal="center" vertical="center"/>
    </xf>
    <xf numFmtId="0" fontId="0" fillId="13" borderId="13" xfId="0" applyFill="1" applyBorder="1" applyAlignment="1">
      <alignment horizontal="center" vertical="center"/>
    </xf>
    <xf numFmtId="0" fontId="0" fillId="13" borderId="10" xfId="0" applyFill="1" applyBorder="1" applyAlignment="1">
      <alignment horizontal="center" vertical="center"/>
    </xf>
    <xf numFmtId="0" fontId="1" fillId="0" borderId="12" xfId="0" applyFont="1" applyBorder="1" applyAlignment="1">
      <alignment horizontal="center"/>
    </xf>
    <xf numFmtId="0" fontId="1" fillId="0" borderId="13" xfId="0" applyFont="1" applyBorder="1" applyAlignment="1">
      <alignment horizontal="center"/>
    </xf>
    <xf numFmtId="0" fontId="1" fillId="0" borderId="10" xfId="0" applyFont="1" applyBorder="1" applyAlignment="1">
      <alignment horizontal="center"/>
    </xf>
    <xf numFmtId="0" fontId="1" fillId="14" borderId="2" xfId="0" applyFont="1" applyFill="1" applyBorder="1" applyAlignment="1">
      <alignment horizontal="center" vertical="center" wrapText="1"/>
    </xf>
    <xf numFmtId="0" fontId="1" fillId="14" borderId="4"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10" borderId="2" xfId="0" applyFont="1" applyFill="1" applyBorder="1" applyAlignment="1">
      <alignment horizontal="center" vertical="center" wrapText="1"/>
    </xf>
    <xf numFmtId="0" fontId="1" fillId="10" borderId="4" xfId="0" applyFont="1" applyFill="1" applyBorder="1" applyAlignment="1">
      <alignment horizontal="center" vertical="center" wrapText="1"/>
    </xf>
    <xf numFmtId="0" fontId="1" fillId="5" borderId="2" xfId="0" applyFont="1" applyFill="1" applyBorder="1" applyAlignment="1">
      <alignment horizontal="center" vertical="center"/>
    </xf>
    <xf numFmtId="0" fontId="1" fillId="5" borderId="3" xfId="0" applyFont="1" applyFill="1" applyBorder="1" applyAlignment="1">
      <alignment horizontal="center" vertical="center"/>
    </xf>
    <xf numFmtId="0" fontId="1" fillId="5" borderId="4" xfId="0" applyFont="1" applyFill="1" applyBorder="1" applyAlignment="1">
      <alignment horizontal="center" vertical="center"/>
    </xf>
    <xf numFmtId="0" fontId="0" fillId="13" borderId="1" xfId="0" applyFill="1" applyBorder="1" applyAlignment="1">
      <alignment horizontal="center" vertical="center" wrapText="1"/>
    </xf>
    <xf numFmtId="0" fontId="0" fillId="0" borderId="12" xfId="0" applyBorder="1" applyAlignment="1">
      <alignment horizontal="center" vertical="center"/>
    </xf>
    <xf numFmtId="164" fontId="0" fillId="0" borderId="11" xfId="1" applyNumberFormat="1" applyFont="1" applyBorder="1" applyAlignment="1">
      <alignment horizontal="center" vertical="center"/>
    </xf>
    <xf numFmtId="164" fontId="0" fillId="0" borderId="15" xfId="1" applyNumberFormat="1" applyFont="1" applyBorder="1" applyAlignment="1">
      <alignment horizontal="center" vertical="center"/>
    </xf>
    <xf numFmtId="164" fontId="0" fillId="0" borderId="6" xfId="1" applyNumberFormat="1" applyFont="1" applyBorder="1" applyAlignment="1">
      <alignment horizontal="center" vertical="center"/>
    </xf>
    <xf numFmtId="164" fontId="0" fillId="0" borderId="12" xfId="1" applyNumberFormat="1" applyFont="1" applyBorder="1" applyAlignment="1">
      <alignment horizontal="center" vertical="center"/>
    </xf>
    <xf numFmtId="164" fontId="0" fillId="0" borderId="13" xfId="1" applyNumberFormat="1" applyFont="1" applyBorder="1" applyAlignment="1">
      <alignment horizontal="center" vertical="center"/>
    </xf>
    <xf numFmtId="164" fontId="0" fillId="0" borderId="10" xfId="1" applyNumberFormat="1" applyFont="1" applyBorder="1" applyAlignment="1">
      <alignment horizontal="center" vertical="center"/>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4" xfId="0" applyFont="1" applyBorder="1" applyAlignment="1">
      <alignment horizontal="center" wrapText="1"/>
    </xf>
    <xf numFmtId="0" fontId="1" fillId="5" borderId="12" xfId="0" applyFont="1" applyFill="1" applyBorder="1" applyAlignment="1">
      <alignment horizontal="center" vertical="center"/>
    </xf>
    <xf numFmtId="0" fontId="1" fillId="5" borderId="10" xfId="0" applyFont="1" applyFill="1" applyBorder="1" applyAlignment="1">
      <alignment horizontal="center" vertical="center"/>
    </xf>
    <xf numFmtId="0" fontId="0" fillId="13" borderId="11" xfId="0" applyFill="1" applyBorder="1" applyAlignment="1">
      <alignment horizontal="center" vertical="center" wrapText="1"/>
    </xf>
    <xf numFmtId="0" fontId="0" fillId="13" borderId="15" xfId="0" applyFill="1" applyBorder="1" applyAlignment="1">
      <alignment horizontal="center" vertical="center" wrapText="1"/>
    </xf>
    <xf numFmtId="0" fontId="0" fillId="13" borderId="6" xfId="0" applyFill="1" applyBorder="1" applyAlignment="1">
      <alignment horizontal="center" vertical="center" wrapText="1"/>
    </xf>
    <xf numFmtId="0" fontId="0" fillId="13" borderId="12" xfId="0" applyFill="1" applyBorder="1" applyAlignment="1">
      <alignment horizontal="center" vertical="center" wrapText="1"/>
    </xf>
    <xf numFmtId="0" fontId="0" fillId="13" borderId="13" xfId="0" applyFill="1" applyBorder="1" applyAlignment="1">
      <alignment horizontal="center" vertical="center" wrapText="1"/>
    </xf>
    <xf numFmtId="0" fontId="0" fillId="13" borderId="10" xfId="0" applyFill="1" applyBorder="1" applyAlignment="1">
      <alignment horizontal="center" vertical="center" wrapText="1"/>
    </xf>
    <xf numFmtId="0" fontId="0" fillId="0" borderId="0" xfId="0" applyBorder="1" applyAlignment="1">
      <alignment horizontal="center"/>
    </xf>
    <xf numFmtId="0" fontId="1" fillId="0" borderId="3" xfId="0" applyFont="1" applyBorder="1" applyAlignment="1">
      <alignment horizontal="center"/>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2" fontId="0" fillId="0" borderId="1" xfId="0" applyNumberFormat="1" applyBorder="1" applyAlignment="1">
      <alignment horizontal="center" vertical="center"/>
    </xf>
    <xf numFmtId="2" fontId="0" fillId="0" borderId="5" xfId="2" applyNumberFormat="1" applyFont="1" applyBorder="1" applyAlignment="1">
      <alignment horizontal="center" vertical="center"/>
    </xf>
    <xf numFmtId="2" fontId="0" fillId="0" borderId="9" xfId="2" applyNumberFormat="1" applyFont="1" applyBorder="1" applyAlignment="1">
      <alignment horizontal="center" vertical="center"/>
    </xf>
    <xf numFmtId="0" fontId="5" fillId="0" borderId="0" xfId="0" applyFont="1" applyAlignment="1">
      <alignment horizontal="center"/>
    </xf>
    <xf numFmtId="0" fontId="0" fillId="13" borderId="2" xfId="0" applyFill="1" applyBorder="1" applyAlignment="1">
      <alignment horizontal="center" vertical="center" wrapText="1"/>
    </xf>
    <xf numFmtId="9" fontId="0" fillId="0" borderId="13" xfId="0" applyNumberFormat="1" applyBorder="1" applyAlignment="1">
      <alignment horizontal="center"/>
    </xf>
    <xf numFmtId="2" fontId="0" fillId="0" borderId="5" xfId="0" applyNumberFormat="1" applyBorder="1" applyAlignment="1">
      <alignment horizontal="center" vertical="center"/>
    </xf>
    <xf numFmtId="2" fontId="0" fillId="0" borderId="9" xfId="0" applyNumberFormat="1" applyBorder="1" applyAlignment="1">
      <alignment horizontal="center" vertical="center"/>
    </xf>
    <xf numFmtId="0" fontId="0" fillId="0" borderId="6" xfId="0" applyBorder="1" applyAlignment="1">
      <alignment horizontal="center" vertical="center" shrinkToFit="1"/>
    </xf>
    <xf numFmtId="0" fontId="0" fillId="0" borderId="10" xfId="0" applyBorder="1" applyAlignment="1">
      <alignment horizontal="center" vertical="center" shrinkToFit="1"/>
    </xf>
    <xf numFmtId="0" fontId="0" fillId="0" borderId="10" xfId="0" applyBorder="1" applyAlignment="1">
      <alignment horizontal="center" vertical="center"/>
    </xf>
    <xf numFmtId="0" fontId="5" fillId="0" borderId="0" xfId="0" applyFont="1" applyAlignment="1">
      <alignment horizontal="center" wrapText="1"/>
    </xf>
  </cellXfs>
  <cellStyles count="3">
    <cellStyle name="Millares" xfId="2" builtinId="3"/>
    <cellStyle name="Normal" xfId="0" builtinId="0"/>
    <cellStyle name="Porcentaje"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ENCUESTAS\BBDD_CAPI_VF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ENCUESTAS\BBDD_CATI_VF.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ENCUESTAS\BBDD_CAWI_V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CODIFICACIÓN"/>
      <sheetName val="ANÁLISIS"/>
    </sheetNames>
    <sheetDataSet>
      <sheetData sheetId="0">
        <row r="1">
          <cell r="AL1" t="str">
            <v>8_1 Valore de 0 a 10 los siguientes aspectos de la atención que le han prestado en la Oficina de Objetos Perdidos, donde 0 significa que está totalmente satisfecho/a y 10 que está totalmente satisfecho/a (Accesibilidad al local)</v>
          </cell>
          <cell r="AM1" t="str">
            <v>8_2 Valore de 0 a 10 los siguientes aspectos de la atención que le han prestado en la Oficina de Objetos Perdidos, donde 0 significa que está totalmente satisfecho/a y 10 que está totalmente satisfecho/a (Confort de las instalaciones)</v>
          </cell>
          <cell r="AN1" t="str">
            <v>8_3 Valore de 0 a 10 los siguientes aspectos de la atención que le han prestado en la Oficina de Objetos Perdidos, donde 0 significa que está totalmente satisfecho/a y 10 que está totalmente satisfecho/a (Limpieza de las instalaciones)</v>
          </cell>
          <cell r="AO1" t="str">
            <v>8_4 Valore de 0 a 10 los siguientes aspectos de la atención que le han prestado en la Oficina de Objetos Perdidos, donde 0 significa que está totalmente satisfecho/a y 10 que está totalmente satisfecho/a (Horario de atención al público)</v>
          </cell>
          <cell r="AP1" t="str">
            <v>8_5 Valore de 0 a 10 los siguientes aspectos de la atención que le han prestado en la Oficina de Objetos Perdidos, donde 0 significa que está totalmente satisfecho/a y 10 que está totalmente satisfecho/a (Tiempo de espera para ser atendido/a)</v>
          </cell>
          <cell r="AQ1" t="str">
            <v>8_6 Valore de 0 a 10 los siguientes aspectos de la atención que le han prestado en la Oficina de Objetos Perdidos, donde 0 significa que está totalmente satisfecho/a y 10 que está totalmente satisfecho/a (Claridad de la información que le han proporcionado)</v>
          </cell>
          <cell r="AR1" t="str">
            <v>8_7 Valore de 0 a 10 los siguientes aspectos de la atención que le han prestado en la Oficina de Objetos Perdidos, donde 0 significa que está totalmente satisfecho/a y 10 que está totalmente satisfecho/a (Amabilidad y trato de la persona que le ha atendido)</v>
          </cell>
          <cell r="AS1" t="str">
            <v>8_8 Valore de 0 a 10 los siguientes aspectos de la atención que le han prestado en la Oficina de Objetos Perdidos, donde 0 significa que está totalmente satisfecho/a y 10 que está totalmente satisfecho/a (Solución dada a la consulta)</v>
          </cell>
          <cell r="AT1" t="str">
            <v>8_9 Valore de 0 a 10 los siguientes aspectos de la atención que le han prestado en la Oficina de Objetos Perdidos, donde 0 significa que está totalmente satisfecho/a y 10 que está totalmente satisfecho/a (VALORACIÓN GLOBAL)</v>
          </cell>
          <cell r="AU1" t="str">
            <v>9_1  Aparte de acudiendo a la oficina, ¿sabía usted que podía haber realizado la consulta también a través de...? (LLamando por teléfono a la Oficina de Objetos Perdidos)</v>
          </cell>
          <cell r="AV1" t="str">
            <v>9_2 Aparte de acudiendo a la oficina, ¿sabía usted que podía haber realizado la consulta también a través de...? (A través de la página web del Ayuntamiento de Madrid)</v>
          </cell>
          <cell r="AW1" t="str">
            <v>9_3 Aparte de acudiendo a la oficina, ¿sabía usted que podía haber realizado la consulta también a través de...? (A través de un correo electrónico)</v>
          </cell>
          <cell r="AX1" t="str">
            <v>10_ Si tuviera que realizar otra consulta similar, ¿qué medios utilizaría? RESPUESTA ÚNICA</v>
          </cell>
          <cell r="AY1" t="str">
            <v>11_1 ¿Podría decirme si los siguientes aspectos de la atención recibida han sido mucho mejor,  mejor, igual, peor o mucho peor de lo que esperaba? (Trato recibido)</v>
          </cell>
          <cell r="AZ1" t="str">
            <v>11_2 ¿Podría decirme si los siguientes aspectos de la atención recibida han sido mucho mejor,  mejor, igual, peor o mucho peor de lo que esperaba? (Información recibida)</v>
          </cell>
          <cell r="BA1" t="str">
            <v>11_3 ¿Podría decirme si los siguientes aspectos de la atención recibida han sido mucho mejor,  mejor, igual, peor o mucho peor de lo que esperaba? (Instalaciones de la oficina)</v>
          </cell>
          <cell r="BB1" t="str">
            <v>11_4 ¿Podría decirme si los siguientes aspectos de la atención recibida han sido mucho mejor,  mejor, igual, peor o mucho peor de lo que esperaba? (Tiempo empleado en la gestión)</v>
          </cell>
        </row>
        <row r="2">
          <cell r="AL2">
            <v>10</v>
          </cell>
          <cell r="AM2">
            <v>10</v>
          </cell>
          <cell r="AN2">
            <v>10</v>
          </cell>
          <cell r="AO2">
            <v>2</v>
          </cell>
          <cell r="AP2">
            <v>10</v>
          </cell>
          <cell r="AQ2">
            <v>10</v>
          </cell>
          <cell r="AR2">
            <v>10</v>
          </cell>
          <cell r="AS2">
            <v>9</v>
          </cell>
          <cell r="AT2">
            <v>10</v>
          </cell>
          <cell r="AU2" t="str">
            <v>No</v>
          </cell>
          <cell r="AV2" t="str">
            <v>No</v>
          </cell>
          <cell r="AW2" t="str">
            <v>No</v>
          </cell>
          <cell r="AX2">
            <v>1</v>
          </cell>
          <cell r="AY2" t="str">
            <v>Mejor</v>
          </cell>
          <cell r="AZ2" t="str">
            <v>Igual</v>
          </cell>
          <cell r="BA2" t="str">
            <v>Igual</v>
          </cell>
          <cell r="BB2" t="str">
            <v>Mejor</v>
          </cell>
        </row>
        <row r="3">
          <cell r="AL3">
            <v>10</v>
          </cell>
          <cell r="AM3">
            <v>7</v>
          </cell>
          <cell r="AN3">
            <v>8</v>
          </cell>
          <cell r="AO3">
            <v>8</v>
          </cell>
          <cell r="AP3">
            <v>8</v>
          </cell>
          <cell r="AQ3">
            <v>8</v>
          </cell>
          <cell r="AR3">
            <v>8</v>
          </cell>
          <cell r="AS3">
            <v>9</v>
          </cell>
          <cell r="AT3">
            <v>8</v>
          </cell>
          <cell r="AU3" t="str">
            <v>Si</v>
          </cell>
          <cell r="AV3" t="str">
            <v>Si</v>
          </cell>
          <cell r="AW3" t="str">
            <v>Si</v>
          </cell>
          <cell r="AX3">
            <v>1</v>
          </cell>
          <cell r="AY3" t="str">
            <v>Igual</v>
          </cell>
          <cell r="AZ3" t="str">
            <v>Igual</v>
          </cell>
          <cell r="BA3" t="str">
            <v>Igual</v>
          </cell>
          <cell r="BB3" t="str">
            <v>Igual</v>
          </cell>
        </row>
        <row r="4">
          <cell r="AL4">
            <v>10</v>
          </cell>
          <cell r="AM4">
            <v>10</v>
          </cell>
          <cell r="AN4">
            <v>10</v>
          </cell>
          <cell r="AO4">
            <v>8</v>
          </cell>
          <cell r="AP4">
            <v>10</v>
          </cell>
          <cell r="AQ4">
            <v>10</v>
          </cell>
          <cell r="AR4">
            <v>10</v>
          </cell>
          <cell r="AS4">
            <v>5</v>
          </cell>
          <cell r="AT4">
            <v>8</v>
          </cell>
          <cell r="AU4" t="str">
            <v>Si</v>
          </cell>
          <cell r="AV4" t="str">
            <v>Si</v>
          </cell>
          <cell r="AW4" t="str">
            <v>Si</v>
          </cell>
          <cell r="AX4">
            <v>1</v>
          </cell>
          <cell r="AY4" t="str">
            <v>Igual</v>
          </cell>
          <cell r="AZ4" t="str">
            <v>Igual</v>
          </cell>
          <cell r="BA4" t="str">
            <v>Mejor</v>
          </cell>
          <cell r="BB4" t="str">
            <v>Peor</v>
          </cell>
        </row>
        <row r="5">
          <cell r="AL5">
            <v>10</v>
          </cell>
          <cell r="AM5">
            <v>10</v>
          </cell>
          <cell r="AN5">
            <v>10</v>
          </cell>
          <cell r="AO5">
            <v>8</v>
          </cell>
          <cell r="AP5">
            <v>10</v>
          </cell>
          <cell r="AQ5">
            <v>10</v>
          </cell>
          <cell r="AR5">
            <v>10</v>
          </cell>
          <cell r="AS5">
            <v>10</v>
          </cell>
          <cell r="AT5">
            <v>10</v>
          </cell>
          <cell r="AU5" t="str">
            <v>Si</v>
          </cell>
          <cell r="AV5" t="str">
            <v>Si</v>
          </cell>
          <cell r="AW5" t="str">
            <v>Si</v>
          </cell>
          <cell r="AX5">
            <v>1</v>
          </cell>
          <cell r="AY5" t="str">
            <v>Mejor</v>
          </cell>
          <cell r="AZ5" t="str">
            <v>Igual</v>
          </cell>
          <cell r="BA5" t="str">
            <v>Mejor</v>
          </cell>
          <cell r="BB5" t="str">
            <v>Mejor</v>
          </cell>
        </row>
        <row r="6">
          <cell r="AL6">
            <v>10</v>
          </cell>
          <cell r="AM6">
            <v>10</v>
          </cell>
          <cell r="AN6">
            <v>10</v>
          </cell>
          <cell r="AO6">
            <v>6</v>
          </cell>
          <cell r="AP6">
            <v>8</v>
          </cell>
          <cell r="AQ6">
            <v>10</v>
          </cell>
          <cell r="AR6">
            <v>10</v>
          </cell>
          <cell r="AS6">
            <v>10</v>
          </cell>
          <cell r="AT6">
            <v>9</v>
          </cell>
          <cell r="AU6" t="str">
            <v>Si</v>
          </cell>
          <cell r="AV6" t="str">
            <v>No</v>
          </cell>
          <cell r="AW6" t="str">
            <v>No</v>
          </cell>
          <cell r="AX6">
            <v>4</v>
          </cell>
          <cell r="AY6" t="str">
            <v>Mejor</v>
          </cell>
          <cell r="AZ6" t="str">
            <v>Mejor</v>
          </cell>
          <cell r="BA6" t="str">
            <v>Igual</v>
          </cell>
          <cell r="BB6" t="str">
            <v>Mejor</v>
          </cell>
        </row>
        <row r="7">
          <cell r="AL7">
            <v>7</v>
          </cell>
          <cell r="AM7">
            <v>6</v>
          </cell>
          <cell r="AN7">
            <v>6</v>
          </cell>
          <cell r="AO7">
            <v>2</v>
          </cell>
          <cell r="AP7">
            <v>8</v>
          </cell>
          <cell r="AQ7">
            <v>10</v>
          </cell>
          <cell r="AR7">
            <v>10</v>
          </cell>
          <cell r="AS7">
            <v>10</v>
          </cell>
          <cell r="AT7">
            <v>9</v>
          </cell>
          <cell r="AU7" t="str">
            <v>Si</v>
          </cell>
          <cell r="AV7" t="str">
            <v>Si</v>
          </cell>
          <cell r="AW7" t="str">
            <v>Si</v>
          </cell>
          <cell r="AX7">
            <v>4</v>
          </cell>
          <cell r="AY7" t="str">
            <v>Igual</v>
          </cell>
          <cell r="AZ7" t="str">
            <v>Igual</v>
          </cell>
          <cell r="BA7" t="str">
            <v>Igual</v>
          </cell>
          <cell r="BB7" t="str">
            <v>Igual</v>
          </cell>
        </row>
        <row r="8">
          <cell r="AL8">
            <v>9</v>
          </cell>
          <cell r="AM8">
            <v>9</v>
          </cell>
          <cell r="AN8">
            <v>10</v>
          </cell>
          <cell r="AO8">
            <v>6</v>
          </cell>
          <cell r="AP8">
            <v>9</v>
          </cell>
          <cell r="AQ8">
            <v>10</v>
          </cell>
          <cell r="AR8">
            <v>10</v>
          </cell>
          <cell r="AS8">
            <v>10</v>
          </cell>
          <cell r="AT8">
            <v>9</v>
          </cell>
          <cell r="AU8" t="str">
            <v>Si</v>
          </cell>
          <cell r="AV8" t="str">
            <v>Si</v>
          </cell>
          <cell r="AW8" t="str">
            <v>Si</v>
          </cell>
          <cell r="AX8">
            <v>4</v>
          </cell>
          <cell r="AY8" t="str">
            <v>Igual</v>
          </cell>
          <cell r="AZ8" t="str">
            <v>Igual</v>
          </cell>
          <cell r="BA8" t="str">
            <v>Igual</v>
          </cell>
          <cell r="BB8" t="str">
            <v>Igual</v>
          </cell>
        </row>
        <row r="9">
          <cell r="AL9">
            <v>8</v>
          </cell>
          <cell r="AM9">
            <v>8</v>
          </cell>
          <cell r="AN9">
            <v>8</v>
          </cell>
          <cell r="AO9">
            <v>7</v>
          </cell>
          <cell r="AP9">
            <v>7</v>
          </cell>
          <cell r="AQ9">
            <v>8</v>
          </cell>
          <cell r="AR9">
            <v>4</v>
          </cell>
          <cell r="AS9">
            <v>8</v>
          </cell>
          <cell r="AT9">
            <v>7</v>
          </cell>
          <cell r="AU9" t="str">
            <v>Si</v>
          </cell>
          <cell r="AV9" t="str">
            <v>Si</v>
          </cell>
          <cell r="AW9" t="str">
            <v>Si</v>
          </cell>
          <cell r="AX9">
            <v>1</v>
          </cell>
          <cell r="AY9" t="str">
            <v>Igual</v>
          </cell>
          <cell r="AZ9" t="str">
            <v>Igual</v>
          </cell>
          <cell r="BA9" t="str">
            <v>Igual</v>
          </cell>
          <cell r="BB9" t="str">
            <v>Igual</v>
          </cell>
        </row>
        <row r="10">
          <cell r="AL10">
            <v>10</v>
          </cell>
          <cell r="AM10">
            <v>10</v>
          </cell>
          <cell r="AN10">
            <v>10</v>
          </cell>
          <cell r="AO10">
            <v>7</v>
          </cell>
          <cell r="AP10">
            <v>10</v>
          </cell>
          <cell r="AQ10">
            <v>10</v>
          </cell>
          <cell r="AR10">
            <v>10</v>
          </cell>
          <cell r="AS10">
            <v>10</v>
          </cell>
          <cell r="AT10">
            <v>10</v>
          </cell>
          <cell r="AU10" t="str">
            <v>No</v>
          </cell>
          <cell r="AV10" t="str">
            <v>No</v>
          </cell>
          <cell r="AW10" t="str">
            <v>No</v>
          </cell>
          <cell r="AX10">
            <v>4</v>
          </cell>
          <cell r="AY10" t="str">
            <v>Igual</v>
          </cell>
          <cell r="AZ10" t="str">
            <v>Igual</v>
          </cell>
          <cell r="BA10" t="str">
            <v>Igual</v>
          </cell>
          <cell r="BB10" t="str">
            <v>Igual</v>
          </cell>
        </row>
        <row r="11">
          <cell r="AL11">
            <v>8</v>
          </cell>
          <cell r="AM11">
            <v>8</v>
          </cell>
          <cell r="AN11">
            <v>8</v>
          </cell>
          <cell r="AO11">
            <v>5</v>
          </cell>
          <cell r="AP11">
            <v>9</v>
          </cell>
          <cell r="AQ11">
            <v>9</v>
          </cell>
          <cell r="AR11">
            <v>9</v>
          </cell>
          <cell r="AS11">
            <v>9</v>
          </cell>
          <cell r="AT11">
            <v>9</v>
          </cell>
          <cell r="AU11" t="str">
            <v>No</v>
          </cell>
          <cell r="AV11" t="str">
            <v>No</v>
          </cell>
          <cell r="AW11" t="str">
            <v>No</v>
          </cell>
          <cell r="AX11">
            <v>4</v>
          </cell>
          <cell r="AY11" t="str">
            <v>Igual</v>
          </cell>
          <cell r="AZ11" t="str">
            <v>Mejor</v>
          </cell>
          <cell r="BA11" t="str">
            <v>Igual</v>
          </cell>
          <cell r="BB11" t="str">
            <v>Igual</v>
          </cell>
        </row>
        <row r="12">
          <cell r="AL12">
            <v>8</v>
          </cell>
          <cell r="AM12">
            <v>8</v>
          </cell>
          <cell r="AN12">
            <v>8</v>
          </cell>
          <cell r="AO12">
            <v>8</v>
          </cell>
          <cell r="AP12">
            <v>8</v>
          </cell>
          <cell r="AQ12">
            <v>7</v>
          </cell>
          <cell r="AR12">
            <v>8</v>
          </cell>
          <cell r="AS12">
            <v>8</v>
          </cell>
          <cell r="AT12">
            <v>8</v>
          </cell>
          <cell r="AU12" t="str">
            <v>Si</v>
          </cell>
          <cell r="AV12" t="str">
            <v>Si</v>
          </cell>
          <cell r="AW12" t="str">
            <v>Si</v>
          </cell>
          <cell r="AX12">
            <v>2</v>
          </cell>
          <cell r="AY12" t="str">
            <v>Mejor</v>
          </cell>
          <cell r="AZ12" t="str">
            <v>Mejor</v>
          </cell>
          <cell r="BA12" t="str">
            <v>Mejor</v>
          </cell>
          <cell r="BB12" t="str">
            <v>Mejor</v>
          </cell>
        </row>
        <row r="13">
          <cell r="AL13">
            <v>8</v>
          </cell>
          <cell r="AM13">
            <v>8</v>
          </cell>
          <cell r="AN13">
            <v>8</v>
          </cell>
          <cell r="AO13">
            <v>8</v>
          </cell>
          <cell r="AP13">
            <v>10</v>
          </cell>
          <cell r="AQ13">
            <v>10</v>
          </cell>
          <cell r="AR13">
            <v>10</v>
          </cell>
          <cell r="AS13">
            <v>10</v>
          </cell>
          <cell r="AT13">
            <v>10</v>
          </cell>
          <cell r="AU13" t="str">
            <v>No</v>
          </cell>
          <cell r="AV13" t="str">
            <v>No</v>
          </cell>
          <cell r="AW13" t="str">
            <v>No</v>
          </cell>
          <cell r="AX13">
            <v>1</v>
          </cell>
          <cell r="AY13" t="str">
            <v>Mejor</v>
          </cell>
          <cell r="AZ13" t="str">
            <v>Igual</v>
          </cell>
          <cell r="BA13" t="str">
            <v>Mejor</v>
          </cell>
          <cell r="BB13" t="str">
            <v>Mejor</v>
          </cell>
        </row>
        <row r="14">
          <cell r="AL14">
            <v>10</v>
          </cell>
          <cell r="AM14">
            <v>8</v>
          </cell>
          <cell r="AN14">
            <v>10</v>
          </cell>
          <cell r="AO14">
            <v>6</v>
          </cell>
          <cell r="AP14">
            <v>8</v>
          </cell>
          <cell r="AQ14">
            <v>10</v>
          </cell>
          <cell r="AR14">
            <v>10</v>
          </cell>
          <cell r="AS14">
            <v>9</v>
          </cell>
          <cell r="AT14">
            <v>8</v>
          </cell>
          <cell r="AU14" t="str">
            <v>Si</v>
          </cell>
          <cell r="AV14" t="str">
            <v>Si</v>
          </cell>
          <cell r="AW14" t="str">
            <v>Si</v>
          </cell>
          <cell r="AX14">
            <v>4</v>
          </cell>
          <cell r="AY14" t="str">
            <v>Mejor</v>
          </cell>
          <cell r="AZ14" t="str">
            <v>Mejor</v>
          </cell>
          <cell r="BA14" t="str">
            <v>Mejor</v>
          </cell>
          <cell r="BB14" t="str">
            <v>Mejor</v>
          </cell>
        </row>
        <row r="15">
          <cell r="AL15">
            <v>10</v>
          </cell>
          <cell r="AM15">
            <v>10</v>
          </cell>
          <cell r="AN15">
            <v>10</v>
          </cell>
          <cell r="AO15">
            <v>7</v>
          </cell>
          <cell r="AP15">
            <v>10</v>
          </cell>
          <cell r="AQ15">
            <v>10</v>
          </cell>
          <cell r="AR15">
            <v>10</v>
          </cell>
          <cell r="AS15">
            <v>10</v>
          </cell>
          <cell r="AT15">
            <v>10</v>
          </cell>
          <cell r="AU15" t="str">
            <v>Si</v>
          </cell>
          <cell r="AV15" t="str">
            <v>Si</v>
          </cell>
          <cell r="AW15" t="str">
            <v>Si</v>
          </cell>
          <cell r="AX15">
            <v>1</v>
          </cell>
          <cell r="AY15" t="str">
            <v>Igual</v>
          </cell>
          <cell r="AZ15" t="str">
            <v>Mejor</v>
          </cell>
          <cell r="BA15" t="str">
            <v>Mejor</v>
          </cell>
          <cell r="BB15" t="str">
            <v>Igual</v>
          </cell>
        </row>
        <row r="16">
          <cell r="AL16">
            <v>10</v>
          </cell>
          <cell r="AM16">
            <v>10</v>
          </cell>
          <cell r="AN16">
            <v>10</v>
          </cell>
          <cell r="AO16">
            <v>5</v>
          </cell>
          <cell r="AP16">
            <v>10</v>
          </cell>
          <cell r="AQ16">
            <v>10</v>
          </cell>
          <cell r="AR16">
            <v>10</v>
          </cell>
          <cell r="AS16">
            <v>10</v>
          </cell>
          <cell r="AT16">
            <v>10</v>
          </cell>
          <cell r="AU16" t="str">
            <v>No</v>
          </cell>
          <cell r="AV16" t="str">
            <v>No</v>
          </cell>
          <cell r="AW16" t="str">
            <v>No</v>
          </cell>
          <cell r="AX16">
            <v>4</v>
          </cell>
          <cell r="AY16" t="str">
            <v>Mejor</v>
          </cell>
          <cell r="AZ16" t="str">
            <v>Mucho mejor</v>
          </cell>
          <cell r="BA16" t="str">
            <v>Mejor</v>
          </cell>
          <cell r="BB16" t="str">
            <v>Mejor</v>
          </cell>
        </row>
        <row r="17">
          <cell r="AL17">
            <v>10</v>
          </cell>
          <cell r="AM17">
            <v>9</v>
          </cell>
          <cell r="AN17">
            <v>9</v>
          </cell>
          <cell r="AO17">
            <v>5</v>
          </cell>
          <cell r="AP17">
            <v>10</v>
          </cell>
          <cell r="AQ17">
            <v>9</v>
          </cell>
          <cell r="AR17">
            <v>9</v>
          </cell>
          <cell r="AS17">
            <v>8</v>
          </cell>
          <cell r="AT17">
            <v>9</v>
          </cell>
          <cell r="AU17" t="str">
            <v>No</v>
          </cell>
          <cell r="AV17" t="str">
            <v>Si</v>
          </cell>
          <cell r="AW17" t="str">
            <v>No</v>
          </cell>
          <cell r="AX17">
            <v>4</v>
          </cell>
          <cell r="AY17" t="str">
            <v>Mejor</v>
          </cell>
          <cell r="AZ17" t="str">
            <v>Mejor</v>
          </cell>
          <cell r="BA17" t="str">
            <v>Igual</v>
          </cell>
          <cell r="BB17" t="str">
            <v>Mejor</v>
          </cell>
        </row>
        <row r="18">
          <cell r="AL18">
            <v>10</v>
          </cell>
          <cell r="AM18">
            <v>10</v>
          </cell>
          <cell r="AN18">
            <v>10</v>
          </cell>
          <cell r="AO18">
            <v>8</v>
          </cell>
          <cell r="AP18">
            <v>10</v>
          </cell>
          <cell r="AQ18">
            <v>10</v>
          </cell>
          <cell r="AR18">
            <v>10</v>
          </cell>
          <cell r="AS18">
            <v>10</v>
          </cell>
          <cell r="AT18">
            <v>10</v>
          </cell>
          <cell r="AU18" t="str">
            <v>No</v>
          </cell>
          <cell r="AV18" t="str">
            <v>No</v>
          </cell>
          <cell r="AW18" t="str">
            <v>No</v>
          </cell>
          <cell r="AX18">
            <v>4</v>
          </cell>
          <cell r="AY18" t="str">
            <v>Mucho mejor</v>
          </cell>
          <cell r="AZ18" t="str">
            <v>Mucho mejor</v>
          </cell>
          <cell r="BA18" t="str">
            <v>Mucho mejor</v>
          </cell>
          <cell r="BB18" t="str">
            <v>Mucho mejor</v>
          </cell>
        </row>
        <row r="19">
          <cell r="AL19">
            <v>6</v>
          </cell>
          <cell r="AM19">
            <v>4</v>
          </cell>
          <cell r="AN19">
            <v>6</v>
          </cell>
          <cell r="AO19">
            <v>9</v>
          </cell>
          <cell r="AP19">
            <v>4</v>
          </cell>
          <cell r="AQ19">
            <v>2</v>
          </cell>
          <cell r="AR19">
            <v>6</v>
          </cell>
          <cell r="AS19">
            <v>3</v>
          </cell>
          <cell r="AT19">
            <v>5</v>
          </cell>
          <cell r="AU19" t="str">
            <v>No</v>
          </cell>
          <cell r="AV19" t="str">
            <v>No</v>
          </cell>
          <cell r="AW19" t="str">
            <v>No</v>
          </cell>
          <cell r="AX19">
            <v>1</v>
          </cell>
          <cell r="AY19" t="str">
            <v>Peor</v>
          </cell>
          <cell r="AZ19" t="str">
            <v>Mucho peor</v>
          </cell>
          <cell r="BA19" t="str">
            <v>Peor</v>
          </cell>
          <cell r="BB19" t="str">
            <v>Mucho peor</v>
          </cell>
        </row>
        <row r="20">
          <cell r="AL20">
            <v>8</v>
          </cell>
          <cell r="AM20">
            <v>9</v>
          </cell>
          <cell r="AN20">
            <v>7</v>
          </cell>
          <cell r="AO20">
            <v>8</v>
          </cell>
          <cell r="AP20">
            <v>9</v>
          </cell>
          <cell r="AQ20">
            <v>9</v>
          </cell>
          <cell r="AR20">
            <v>10</v>
          </cell>
          <cell r="AS20">
            <v>7</v>
          </cell>
          <cell r="AT20">
            <v>9</v>
          </cell>
          <cell r="AU20" t="str">
            <v>No</v>
          </cell>
          <cell r="AV20" t="str">
            <v>No</v>
          </cell>
          <cell r="AW20" t="str">
            <v>No</v>
          </cell>
          <cell r="AX20">
            <v>4</v>
          </cell>
          <cell r="AY20" t="str">
            <v>Igual</v>
          </cell>
          <cell r="AZ20" t="str">
            <v>Mejor</v>
          </cell>
          <cell r="BA20" t="str">
            <v>Igual</v>
          </cell>
          <cell r="BB20" t="str">
            <v>Igual</v>
          </cell>
        </row>
        <row r="21">
          <cell r="AL21">
            <v>8</v>
          </cell>
          <cell r="AM21">
            <v>10</v>
          </cell>
          <cell r="AN21">
            <v>10</v>
          </cell>
          <cell r="AO21">
            <v>8</v>
          </cell>
          <cell r="AP21">
            <v>8</v>
          </cell>
          <cell r="AQ21">
            <v>10</v>
          </cell>
          <cell r="AR21">
            <v>10</v>
          </cell>
          <cell r="AS21">
            <v>5</v>
          </cell>
          <cell r="AT21">
            <v>9</v>
          </cell>
          <cell r="AU21" t="str">
            <v>No</v>
          </cell>
          <cell r="AV21" t="str">
            <v>No</v>
          </cell>
          <cell r="AW21" t="str">
            <v>No</v>
          </cell>
          <cell r="AX21">
            <v>4</v>
          </cell>
          <cell r="AY21" t="str">
            <v>Mejor</v>
          </cell>
          <cell r="AZ21" t="str">
            <v>Mejor</v>
          </cell>
          <cell r="BA21" t="str">
            <v>Mejor</v>
          </cell>
          <cell r="BB21" t="str">
            <v>Mejor</v>
          </cell>
        </row>
        <row r="22">
          <cell r="AL22">
            <v>10</v>
          </cell>
          <cell r="AM22">
            <v>8</v>
          </cell>
          <cell r="AN22">
            <v>8</v>
          </cell>
          <cell r="AO22">
            <v>7</v>
          </cell>
          <cell r="AP22">
            <v>7</v>
          </cell>
          <cell r="AQ22">
            <v>8</v>
          </cell>
          <cell r="AR22">
            <v>8</v>
          </cell>
          <cell r="AS22">
            <v>5</v>
          </cell>
          <cell r="AT22">
            <v>7</v>
          </cell>
          <cell r="AU22" t="str">
            <v>No</v>
          </cell>
          <cell r="AV22" t="str">
            <v>No</v>
          </cell>
          <cell r="AW22" t="str">
            <v>No</v>
          </cell>
          <cell r="AX22">
            <v>1</v>
          </cell>
          <cell r="AY22" t="str">
            <v>Igual</v>
          </cell>
          <cell r="AZ22" t="str">
            <v>Igual</v>
          </cell>
          <cell r="BA22" t="str">
            <v>Igual</v>
          </cell>
          <cell r="BB22" t="str">
            <v>Igual</v>
          </cell>
        </row>
        <row r="23">
          <cell r="AL23">
            <v>9</v>
          </cell>
          <cell r="AM23">
            <v>9</v>
          </cell>
          <cell r="AN23">
            <v>9</v>
          </cell>
          <cell r="AO23">
            <v>6</v>
          </cell>
          <cell r="AP23">
            <v>8</v>
          </cell>
          <cell r="AQ23">
            <v>10</v>
          </cell>
          <cell r="AR23">
            <v>10</v>
          </cell>
          <cell r="AS23">
            <v>9</v>
          </cell>
          <cell r="AT23">
            <v>9</v>
          </cell>
          <cell r="AU23" t="str">
            <v>Si</v>
          </cell>
          <cell r="AV23" t="str">
            <v>Si</v>
          </cell>
          <cell r="AW23" t="str">
            <v>Si</v>
          </cell>
          <cell r="AX23">
            <v>1</v>
          </cell>
          <cell r="AY23" t="str">
            <v>Mucho mejor</v>
          </cell>
          <cell r="AZ23" t="str">
            <v>Mejor</v>
          </cell>
          <cell r="BA23" t="str">
            <v>Igual</v>
          </cell>
          <cell r="BB23" t="str">
            <v>Igual</v>
          </cell>
        </row>
        <row r="24">
          <cell r="AL24">
            <v>6</v>
          </cell>
          <cell r="AM24">
            <v>8</v>
          </cell>
          <cell r="AN24">
            <v>8</v>
          </cell>
          <cell r="AO24">
            <v>8</v>
          </cell>
          <cell r="AP24">
            <v>7</v>
          </cell>
          <cell r="AQ24">
            <v>9</v>
          </cell>
          <cell r="AR24">
            <v>8</v>
          </cell>
          <cell r="AS24">
            <v>7</v>
          </cell>
          <cell r="AT24">
            <v>9</v>
          </cell>
          <cell r="AU24" t="str">
            <v>No</v>
          </cell>
          <cell r="AV24" t="str">
            <v>No</v>
          </cell>
          <cell r="AW24" t="str">
            <v>No</v>
          </cell>
          <cell r="AX24">
            <v>4</v>
          </cell>
          <cell r="AY24" t="str">
            <v>Mejor</v>
          </cell>
          <cell r="AZ24" t="str">
            <v>Igual</v>
          </cell>
          <cell r="BA24" t="str">
            <v>Igual</v>
          </cell>
          <cell r="BB24" t="str">
            <v>Igual</v>
          </cell>
        </row>
        <row r="25">
          <cell r="AL25">
            <v>7</v>
          </cell>
          <cell r="AM25">
            <v>8</v>
          </cell>
          <cell r="AN25">
            <v>8</v>
          </cell>
          <cell r="AO25">
            <v>6</v>
          </cell>
          <cell r="AP25">
            <v>10</v>
          </cell>
          <cell r="AQ25">
            <v>10</v>
          </cell>
          <cell r="AR25">
            <v>10</v>
          </cell>
          <cell r="AS25">
            <v>9</v>
          </cell>
          <cell r="AT25">
            <v>7</v>
          </cell>
          <cell r="AU25" t="str">
            <v>No</v>
          </cell>
          <cell r="AV25" t="str">
            <v>No</v>
          </cell>
          <cell r="AW25" t="str">
            <v>No</v>
          </cell>
          <cell r="AX25">
            <v>1</v>
          </cell>
          <cell r="AY25" t="str">
            <v>Mucho mejor</v>
          </cell>
          <cell r="AZ25" t="str">
            <v>Mucho mejor</v>
          </cell>
          <cell r="BA25" t="str">
            <v>Mejor</v>
          </cell>
          <cell r="BB25" t="str">
            <v>Mucho mejor</v>
          </cell>
        </row>
        <row r="26">
          <cell r="AL26">
            <v>10</v>
          </cell>
          <cell r="AM26">
            <v>9</v>
          </cell>
          <cell r="AN26">
            <v>10</v>
          </cell>
          <cell r="AO26">
            <v>5</v>
          </cell>
          <cell r="AP26">
            <v>8</v>
          </cell>
          <cell r="AQ26">
            <v>8</v>
          </cell>
          <cell r="AR26">
            <v>10</v>
          </cell>
          <cell r="AS26">
            <v>9</v>
          </cell>
          <cell r="AT26">
            <v>8</v>
          </cell>
          <cell r="AU26" t="str">
            <v>No</v>
          </cell>
          <cell r="AV26" t="str">
            <v>No</v>
          </cell>
          <cell r="AW26" t="str">
            <v>No</v>
          </cell>
          <cell r="AX26">
            <v>1</v>
          </cell>
          <cell r="AY26" t="str">
            <v>Mejor</v>
          </cell>
          <cell r="AZ26" t="str">
            <v>Mejor</v>
          </cell>
          <cell r="BA26" t="str">
            <v>Igual</v>
          </cell>
          <cell r="BB26" t="str">
            <v>Mejor</v>
          </cell>
        </row>
        <row r="27">
          <cell r="AL27">
            <v>8</v>
          </cell>
          <cell r="AM27">
            <v>9</v>
          </cell>
          <cell r="AN27">
            <v>10</v>
          </cell>
          <cell r="AO27">
            <v>7</v>
          </cell>
          <cell r="AP27">
            <v>10</v>
          </cell>
          <cell r="AQ27">
            <v>8</v>
          </cell>
          <cell r="AR27">
            <v>9</v>
          </cell>
          <cell r="AS27">
            <v>10</v>
          </cell>
          <cell r="AT27">
            <v>9</v>
          </cell>
          <cell r="AU27" t="str">
            <v>Si</v>
          </cell>
          <cell r="AV27" t="str">
            <v>No</v>
          </cell>
          <cell r="AW27" t="str">
            <v>No</v>
          </cell>
          <cell r="AX27">
            <v>4</v>
          </cell>
          <cell r="AY27" t="str">
            <v>Mucho mejor</v>
          </cell>
          <cell r="AZ27" t="str">
            <v>Mucho mejor</v>
          </cell>
          <cell r="BA27" t="str">
            <v>Mejor</v>
          </cell>
          <cell r="BB27" t="str">
            <v>Mucho mejor</v>
          </cell>
        </row>
        <row r="28">
          <cell r="AL28">
            <v>9</v>
          </cell>
          <cell r="AM28">
            <v>9</v>
          </cell>
          <cell r="AN28">
            <v>9</v>
          </cell>
          <cell r="AO28">
            <v>9</v>
          </cell>
          <cell r="AP28">
            <v>9</v>
          </cell>
          <cell r="AQ28">
            <v>9</v>
          </cell>
          <cell r="AR28">
            <v>9</v>
          </cell>
          <cell r="AS28">
            <v>9</v>
          </cell>
          <cell r="AT28">
            <v>9</v>
          </cell>
          <cell r="AU28" t="str">
            <v>Si</v>
          </cell>
          <cell r="AV28" t="str">
            <v>Si</v>
          </cell>
          <cell r="AW28" t="str">
            <v>Si</v>
          </cell>
          <cell r="AX28">
            <v>4</v>
          </cell>
          <cell r="AY28" t="str">
            <v>Mucho mejor</v>
          </cell>
          <cell r="AZ28" t="str">
            <v>Mejor</v>
          </cell>
          <cell r="BA28" t="str">
            <v>Mejor</v>
          </cell>
          <cell r="BB28" t="str">
            <v>Igual</v>
          </cell>
        </row>
        <row r="29">
          <cell r="AL29">
            <v>10</v>
          </cell>
          <cell r="AM29">
            <v>8</v>
          </cell>
          <cell r="AN29">
            <v>9</v>
          </cell>
          <cell r="AO29">
            <v>2</v>
          </cell>
          <cell r="AP29">
            <v>5</v>
          </cell>
          <cell r="AQ29">
            <v>6</v>
          </cell>
          <cell r="AR29">
            <v>7</v>
          </cell>
          <cell r="AS29">
            <v>4</v>
          </cell>
          <cell r="AT29">
            <v>5</v>
          </cell>
          <cell r="AU29" t="str">
            <v>Si</v>
          </cell>
          <cell r="AV29" t="str">
            <v>Si</v>
          </cell>
          <cell r="AW29" t="str">
            <v>Si</v>
          </cell>
          <cell r="AX29">
            <v>1</v>
          </cell>
          <cell r="AY29" t="str">
            <v>Igual</v>
          </cell>
          <cell r="AZ29" t="str">
            <v>Igual</v>
          </cell>
          <cell r="BA29" t="str">
            <v>Igual</v>
          </cell>
          <cell r="BB29" t="str">
            <v>Peor</v>
          </cell>
        </row>
        <row r="30">
          <cell r="AL30">
            <v>9</v>
          </cell>
          <cell r="AM30">
            <v>9</v>
          </cell>
          <cell r="AN30">
            <v>9</v>
          </cell>
          <cell r="AO30">
            <v>9</v>
          </cell>
          <cell r="AP30">
            <v>9</v>
          </cell>
          <cell r="AQ30">
            <v>9</v>
          </cell>
          <cell r="AR30">
            <v>9</v>
          </cell>
          <cell r="AS30">
            <v>8</v>
          </cell>
          <cell r="AT30">
            <v>9</v>
          </cell>
          <cell r="AU30" t="str">
            <v>No</v>
          </cell>
          <cell r="AV30" t="str">
            <v>No</v>
          </cell>
          <cell r="AW30" t="str">
            <v>No</v>
          </cell>
          <cell r="AX30">
            <v>1</v>
          </cell>
          <cell r="AY30" t="str">
            <v>Mejor</v>
          </cell>
          <cell r="AZ30" t="str">
            <v>Mejor</v>
          </cell>
          <cell r="BA30" t="str">
            <v>Igual</v>
          </cell>
          <cell r="BB30" t="str">
            <v>Mejor</v>
          </cell>
        </row>
        <row r="31">
          <cell r="AL31">
            <v>10</v>
          </cell>
          <cell r="AM31">
            <v>10</v>
          </cell>
          <cell r="AN31">
            <v>10</v>
          </cell>
          <cell r="AO31">
            <v>10</v>
          </cell>
          <cell r="AP31">
            <v>10</v>
          </cell>
          <cell r="AQ31">
            <v>10</v>
          </cell>
          <cell r="AR31">
            <v>10</v>
          </cell>
          <cell r="AS31">
            <v>10</v>
          </cell>
          <cell r="AT31">
            <v>10</v>
          </cell>
          <cell r="AU31" t="str">
            <v>No</v>
          </cell>
          <cell r="AV31" t="str">
            <v>No</v>
          </cell>
          <cell r="AW31" t="str">
            <v>No</v>
          </cell>
          <cell r="AX31">
            <v>2</v>
          </cell>
          <cell r="AY31" t="str">
            <v>Mucho mejor</v>
          </cell>
          <cell r="AZ31" t="str">
            <v>Mucho mejor</v>
          </cell>
          <cell r="BA31" t="str">
            <v>Mucho mejor</v>
          </cell>
          <cell r="BB31" t="str">
            <v>Mucho mejor</v>
          </cell>
        </row>
        <row r="32">
          <cell r="AL32">
            <v>10</v>
          </cell>
          <cell r="AM32">
            <v>6</v>
          </cell>
          <cell r="AN32">
            <v>9</v>
          </cell>
          <cell r="AO32">
            <v>9</v>
          </cell>
          <cell r="AP32">
            <v>7</v>
          </cell>
          <cell r="AQ32">
            <v>8</v>
          </cell>
          <cell r="AR32">
            <v>8</v>
          </cell>
          <cell r="AS32">
            <v>10</v>
          </cell>
          <cell r="AT32">
            <v>8</v>
          </cell>
          <cell r="AU32" t="str">
            <v>Si</v>
          </cell>
          <cell r="AV32" t="str">
            <v>Si</v>
          </cell>
          <cell r="AW32" t="str">
            <v>Si</v>
          </cell>
          <cell r="AX32">
            <v>1</v>
          </cell>
          <cell r="AY32" t="str">
            <v>Mejor</v>
          </cell>
          <cell r="AZ32" t="str">
            <v>Mejor</v>
          </cell>
          <cell r="BA32" t="str">
            <v>Igual</v>
          </cell>
          <cell r="BB32" t="str">
            <v>Mejor</v>
          </cell>
        </row>
        <row r="33">
          <cell r="AL33">
            <v>8</v>
          </cell>
          <cell r="AM33">
            <v>7</v>
          </cell>
          <cell r="AN33">
            <v>9</v>
          </cell>
          <cell r="AO33">
            <v>6</v>
          </cell>
          <cell r="AP33">
            <v>8</v>
          </cell>
          <cell r="AQ33">
            <v>9</v>
          </cell>
          <cell r="AR33">
            <v>10</v>
          </cell>
          <cell r="AS33">
            <v>9</v>
          </cell>
          <cell r="AT33">
            <v>9</v>
          </cell>
          <cell r="AU33" t="str">
            <v>Si</v>
          </cell>
          <cell r="AV33" t="str">
            <v>Si</v>
          </cell>
          <cell r="AW33" t="str">
            <v>Si</v>
          </cell>
          <cell r="AX33">
            <v>1</v>
          </cell>
          <cell r="AY33" t="str">
            <v>Mejor</v>
          </cell>
          <cell r="AZ33" t="str">
            <v>Mejor</v>
          </cell>
          <cell r="BA33" t="str">
            <v>Igual</v>
          </cell>
          <cell r="BB33" t="str">
            <v>Mucho mejor</v>
          </cell>
        </row>
        <row r="34">
          <cell r="AL34">
            <v>8</v>
          </cell>
          <cell r="AM34">
            <v>9</v>
          </cell>
          <cell r="AN34">
            <v>9</v>
          </cell>
          <cell r="AO34">
            <v>3</v>
          </cell>
          <cell r="AP34">
            <v>8</v>
          </cell>
          <cell r="AQ34">
            <v>9</v>
          </cell>
          <cell r="AR34">
            <v>9</v>
          </cell>
          <cell r="AS34">
            <v>10</v>
          </cell>
          <cell r="AT34">
            <v>7</v>
          </cell>
          <cell r="AU34" t="str">
            <v>Si</v>
          </cell>
          <cell r="AV34" t="str">
            <v>Si</v>
          </cell>
          <cell r="AW34" t="str">
            <v>Si</v>
          </cell>
          <cell r="AX34">
            <v>1</v>
          </cell>
          <cell r="AY34" t="str">
            <v>Igual</v>
          </cell>
          <cell r="AZ34" t="str">
            <v>Igual</v>
          </cell>
          <cell r="BA34" t="str">
            <v>Igual</v>
          </cell>
          <cell r="BB34" t="str">
            <v>Mejor</v>
          </cell>
        </row>
        <row r="35">
          <cell r="AL35">
            <v>8</v>
          </cell>
          <cell r="AM35">
            <v>10</v>
          </cell>
          <cell r="AN35">
            <v>10</v>
          </cell>
          <cell r="AO35">
            <v>8</v>
          </cell>
          <cell r="AP35">
            <v>10</v>
          </cell>
          <cell r="AQ35">
            <v>10</v>
          </cell>
          <cell r="AR35">
            <v>10</v>
          </cell>
          <cell r="AS35">
            <v>10</v>
          </cell>
          <cell r="AT35">
            <v>10</v>
          </cell>
          <cell r="AU35" t="str">
            <v>No</v>
          </cell>
          <cell r="AV35" t="str">
            <v>No</v>
          </cell>
          <cell r="AW35" t="str">
            <v>No</v>
          </cell>
          <cell r="AX35">
            <v>2</v>
          </cell>
          <cell r="AY35" t="str">
            <v>Mucho mejor</v>
          </cell>
          <cell r="AZ35" t="str">
            <v>Mucho mejor</v>
          </cell>
          <cell r="BA35" t="str">
            <v>Mejor</v>
          </cell>
          <cell r="BB35" t="str">
            <v>Mucho mejor</v>
          </cell>
        </row>
        <row r="36">
          <cell r="AL36">
            <v>9</v>
          </cell>
          <cell r="AM36">
            <v>8</v>
          </cell>
          <cell r="AN36">
            <v>8</v>
          </cell>
          <cell r="AO36">
            <v>3</v>
          </cell>
          <cell r="AP36">
            <v>10</v>
          </cell>
          <cell r="AQ36">
            <v>9</v>
          </cell>
          <cell r="AR36">
            <v>10</v>
          </cell>
          <cell r="AS36">
            <v>8</v>
          </cell>
          <cell r="AT36">
            <v>5</v>
          </cell>
          <cell r="AU36" t="str">
            <v>No</v>
          </cell>
          <cell r="AV36" t="str">
            <v>No</v>
          </cell>
          <cell r="AW36" t="str">
            <v>No</v>
          </cell>
          <cell r="AX36">
            <v>1</v>
          </cell>
          <cell r="AY36" t="str">
            <v>Igual</v>
          </cell>
          <cell r="AZ36" t="str">
            <v>Igual</v>
          </cell>
          <cell r="BA36" t="str">
            <v>Igual</v>
          </cell>
          <cell r="BB36" t="str">
            <v>Igual</v>
          </cell>
        </row>
        <row r="37">
          <cell r="AL37">
            <v>8</v>
          </cell>
          <cell r="AM37">
            <v>7</v>
          </cell>
          <cell r="AN37">
            <v>8</v>
          </cell>
          <cell r="AO37">
            <v>5</v>
          </cell>
          <cell r="AP37">
            <v>8</v>
          </cell>
          <cell r="AQ37">
            <v>7</v>
          </cell>
          <cell r="AR37">
            <v>7</v>
          </cell>
          <cell r="AS37">
            <v>9</v>
          </cell>
          <cell r="AT37">
            <v>8</v>
          </cell>
          <cell r="AU37" t="str">
            <v>Si</v>
          </cell>
          <cell r="AV37" t="str">
            <v>Si</v>
          </cell>
          <cell r="AW37" t="str">
            <v>Si</v>
          </cell>
          <cell r="AX37">
            <v>1</v>
          </cell>
          <cell r="AY37" t="str">
            <v>Igual</v>
          </cell>
          <cell r="AZ37" t="str">
            <v>Igual</v>
          </cell>
          <cell r="BA37" t="str">
            <v>Mejor</v>
          </cell>
          <cell r="BB37" t="str">
            <v>Igual</v>
          </cell>
        </row>
        <row r="38">
          <cell r="AL38">
            <v>10</v>
          </cell>
          <cell r="AM38">
            <v>6</v>
          </cell>
          <cell r="AN38">
            <v>8</v>
          </cell>
          <cell r="AO38">
            <v>6</v>
          </cell>
          <cell r="AP38">
            <v>10</v>
          </cell>
          <cell r="AQ38">
            <v>10</v>
          </cell>
          <cell r="AR38">
            <v>10</v>
          </cell>
          <cell r="AS38">
            <v>9</v>
          </cell>
          <cell r="AT38">
            <v>8</v>
          </cell>
          <cell r="AU38" t="str">
            <v>Si</v>
          </cell>
          <cell r="AV38" t="str">
            <v>Si</v>
          </cell>
          <cell r="AW38" t="str">
            <v>Si</v>
          </cell>
          <cell r="AX38">
            <v>1</v>
          </cell>
          <cell r="AY38" t="str">
            <v>Mucho mejor</v>
          </cell>
          <cell r="AZ38" t="str">
            <v>Mucho mejor</v>
          </cell>
          <cell r="BA38" t="str">
            <v>Mejor</v>
          </cell>
          <cell r="BB38" t="str">
            <v>Mucho mejor</v>
          </cell>
        </row>
        <row r="39">
          <cell r="AL39">
            <v>8</v>
          </cell>
          <cell r="AM39">
            <v>8</v>
          </cell>
          <cell r="AN39">
            <v>9</v>
          </cell>
          <cell r="AO39">
            <v>4</v>
          </cell>
          <cell r="AP39">
            <v>7</v>
          </cell>
          <cell r="AQ39">
            <v>7</v>
          </cell>
          <cell r="AR39">
            <v>9</v>
          </cell>
          <cell r="AS39">
            <v>6</v>
          </cell>
          <cell r="AT39">
            <v>7</v>
          </cell>
          <cell r="AU39" t="str">
            <v>Si</v>
          </cell>
          <cell r="AV39" t="str">
            <v>Si</v>
          </cell>
          <cell r="AW39" t="str">
            <v>Si</v>
          </cell>
          <cell r="AX39">
            <v>1</v>
          </cell>
          <cell r="AY39" t="str">
            <v>Igual</v>
          </cell>
          <cell r="AZ39" t="str">
            <v>Igual</v>
          </cell>
          <cell r="BA39" t="str">
            <v>Igual</v>
          </cell>
          <cell r="BB39" t="str">
            <v>Igual</v>
          </cell>
        </row>
        <row r="40">
          <cell r="AL40">
            <v>7</v>
          </cell>
          <cell r="AM40">
            <v>7</v>
          </cell>
          <cell r="AN40">
            <v>8</v>
          </cell>
          <cell r="AO40">
            <v>8</v>
          </cell>
          <cell r="AP40">
            <v>7</v>
          </cell>
          <cell r="AQ40">
            <v>8</v>
          </cell>
          <cell r="AR40">
            <v>9</v>
          </cell>
          <cell r="AS40">
            <v>9</v>
          </cell>
          <cell r="AT40">
            <v>8</v>
          </cell>
          <cell r="AU40" t="str">
            <v>No</v>
          </cell>
          <cell r="AV40" t="str">
            <v>No</v>
          </cell>
          <cell r="AW40" t="str">
            <v>No</v>
          </cell>
          <cell r="AX40">
            <v>1</v>
          </cell>
          <cell r="AY40" t="str">
            <v>Mejor</v>
          </cell>
          <cell r="AZ40" t="str">
            <v>Igual</v>
          </cell>
          <cell r="BA40" t="str">
            <v>Mejor</v>
          </cell>
          <cell r="BB40" t="str">
            <v>Igual</v>
          </cell>
        </row>
        <row r="41">
          <cell r="AL41">
            <v>9</v>
          </cell>
          <cell r="AM41">
            <v>9</v>
          </cell>
          <cell r="AN41">
            <v>10</v>
          </cell>
          <cell r="AO41">
            <v>7</v>
          </cell>
          <cell r="AP41">
            <v>7</v>
          </cell>
          <cell r="AQ41">
            <v>8</v>
          </cell>
          <cell r="AR41">
            <v>10</v>
          </cell>
          <cell r="AS41">
            <v>7</v>
          </cell>
          <cell r="AT41">
            <v>9</v>
          </cell>
          <cell r="AU41" t="str">
            <v>No</v>
          </cell>
          <cell r="AV41" t="str">
            <v>No</v>
          </cell>
          <cell r="AW41" t="str">
            <v>No</v>
          </cell>
          <cell r="AX41">
            <v>1</v>
          </cell>
          <cell r="AY41" t="str">
            <v>Mejor</v>
          </cell>
          <cell r="AZ41" t="str">
            <v>Mejor</v>
          </cell>
          <cell r="BA41" t="str">
            <v>Igual</v>
          </cell>
          <cell r="BB41" t="str">
            <v>Mejor</v>
          </cell>
        </row>
        <row r="42">
          <cell r="AL42">
            <v>8</v>
          </cell>
          <cell r="AM42">
            <v>8</v>
          </cell>
          <cell r="AN42">
            <v>8</v>
          </cell>
          <cell r="AO42">
            <v>8</v>
          </cell>
          <cell r="AP42">
            <v>8</v>
          </cell>
          <cell r="AQ42">
            <v>8</v>
          </cell>
          <cell r="AR42">
            <v>8</v>
          </cell>
          <cell r="AS42">
            <v>6</v>
          </cell>
          <cell r="AT42">
            <v>8</v>
          </cell>
          <cell r="AU42" t="str">
            <v>Si</v>
          </cell>
          <cell r="AV42" t="str">
            <v>Si</v>
          </cell>
          <cell r="AW42" t="str">
            <v>Si</v>
          </cell>
          <cell r="AX42">
            <v>1</v>
          </cell>
          <cell r="AY42" t="str">
            <v>Mejor</v>
          </cell>
          <cell r="AZ42" t="str">
            <v>Igual</v>
          </cell>
          <cell r="BA42" t="str">
            <v>Mejor</v>
          </cell>
          <cell r="BB42" t="str">
            <v>Mucho mejor</v>
          </cell>
        </row>
        <row r="43">
          <cell r="AL43">
            <v>9</v>
          </cell>
          <cell r="AM43">
            <v>7</v>
          </cell>
          <cell r="AN43">
            <v>9</v>
          </cell>
          <cell r="AO43">
            <v>4</v>
          </cell>
          <cell r="AP43">
            <v>10</v>
          </cell>
          <cell r="AQ43">
            <v>5</v>
          </cell>
          <cell r="AR43">
            <v>5</v>
          </cell>
          <cell r="AS43">
            <v>7</v>
          </cell>
          <cell r="AT43">
            <v>6</v>
          </cell>
          <cell r="AU43" t="str">
            <v>No</v>
          </cell>
          <cell r="AV43" t="str">
            <v>No</v>
          </cell>
          <cell r="AW43" t="str">
            <v>No</v>
          </cell>
          <cell r="AX43">
            <v>2</v>
          </cell>
          <cell r="AY43" t="str">
            <v>Igual</v>
          </cell>
          <cell r="AZ43" t="str">
            <v>Igual</v>
          </cell>
          <cell r="BA43" t="str">
            <v>Igual</v>
          </cell>
          <cell r="BB43" t="str">
            <v>Igual</v>
          </cell>
        </row>
        <row r="44">
          <cell r="AL44">
            <v>10</v>
          </cell>
          <cell r="AM44">
            <v>10</v>
          </cell>
          <cell r="AN44">
            <v>10</v>
          </cell>
          <cell r="AO44">
            <v>10</v>
          </cell>
          <cell r="AP44">
            <v>10</v>
          </cell>
          <cell r="AQ44">
            <v>10</v>
          </cell>
          <cell r="AR44">
            <v>10</v>
          </cell>
          <cell r="AS44">
            <v>10</v>
          </cell>
          <cell r="AT44">
            <v>10</v>
          </cell>
          <cell r="AU44" t="str">
            <v>No</v>
          </cell>
          <cell r="AV44" t="str">
            <v>No</v>
          </cell>
          <cell r="AW44" t="str">
            <v>No</v>
          </cell>
          <cell r="AX44">
            <v>2</v>
          </cell>
          <cell r="AY44" t="str">
            <v>Igual</v>
          </cell>
          <cell r="AZ44" t="str">
            <v>Mejor</v>
          </cell>
          <cell r="BA44" t="str">
            <v>Igual</v>
          </cell>
          <cell r="BB44" t="str">
            <v>Mejor</v>
          </cell>
        </row>
        <row r="45">
          <cell r="AL45">
            <v>8</v>
          </cell>
          <cell r="AM45">
            <v>8</v>
          </cell>
          <cell r="AN45">
            <v>9</v>
          </cell>
          <cell r="AO45">
            <v>4</v>
          </cell>
          <cell r="AP45">
            <v>9</v>
          </cell>
          <cell r="AQ45">
            <v>9</v>
          </cell>
          <cell r="AR45">
            <v>9</v>
          </cell>
          <cell r="AS45">
            <v>10</v>
          </cell>
          <cell r="AT45">
            <v>7</v>
          </cell>
          <cell r="AU45" t="str">
            <v>No</v>
          </cell>
          <cell r="AV45" t="str">
            <v>No</v>
          </cell>
          <cell r="AW45" t="str">
            <v>No</v>
          </cell>
          <cell r="AX45">
            <v>1</v>
          </cell>
          <cell r="AY45" t="str">
            <v>Igual</v>
          </cell>
          <cell r="AZ45" t="str">
            <v>Igual</v>
          </cell>
          <cell r="BA45" t="str">
            <v>Igual</v>
          </cell>
          <cell r="BB45" t="str">
            <v>Mucho mejor</v>
          </cell>
        </row>
        <row r="46">
          <cell r="AL46">
            <v>6</v>
          </cell>
          <cell r="AM46">
            <v>6</v>
          </cell>
          <cell r="AN46">
            <v>8</v>
          </cell>
          <cell r="AO46">
            <v>4</v>
          </cell>
          <cell r="AP46">
            <v>9</v>
          </cell>
          <cell r="AQ46">
            <v>8</v>
          </cell>
          <cell r="AR46">
            <v>10</v>
          </cell>
          <cell r="AS46">
            <v>9</v>
          </cell>
          <cell r="AT46">
            <v>9</v>
          </cell>
          <cell r="AU46" t="str">
            <v>No</v>
          </cell>
          <cell r="AV46" t="str">
            <v>No</v>
          </cell>
          <cell r="AW46" t="str">
            <v>No</v>
          </cell>
          <cell r="AX46">
            <v>4</v>
          </cell>
          <cell r="AY46" t="str">
            <v>Igual</v>
          </cell>
          <cell r="AZ46" t="str">
            <v>Igual</v>
          </cell>
          <cell r="BA46" t="str">
            <v>Igual</v>
          </cell>
          <cell r="BB46" t="str">
            <v>Igual</v>
          </cell>
        </row>
        <row r="47">
          <cell r="AL47">
            <v>9</v>
          </cell>
          <cell r="AM47">
            <v>9</v>
          </cell>
          <cell r="AN47">
            <v>10</v>
          </cell>
          <cell r="AO47">
            <v>8</v>
          </cell>
          <cell r="AP47">
            <v>10</v>
          </cell>
          <cell r="AQ47">
            <v>9</v>
          </cell>
          <cell r="AR47">
            <v>9</v>
          </cell>
          <cell r="AS47">
            <v>10</v>
          </cell>
          <cell r="AT47">
            <v>9</v>
          </cell>
          <cell r="AU47" t="str">
            <v>Si</v>
          </cell>
          <cell r="AV47" t="str">
            <v>Si</v>
          </cell>
          <cell r="AW47" t="str">
            <v>Si</v>
          </cell>
          <cell r="AX47">
            <v>3</v>
          </cell>
          <cell r="AY47" t="str">
            <v>Igual</v>
          </cell>
          <cell r="AZ47" t="str">
            <v>Igual</v>
          </cell>
          <cell r="BA47" t="str">
            <v>Igual</v>
          </cell>
          <cell r="BB47" t="str">
            <v>Mucho mejor</v>
          </cell>
        </row>
        <row r="48">
          <cell r="AL48">
            <v>9</v>
          </cell>
          <cell r="AM48">
            <v>9</v>
          </cell>
          <cell r="AN48">
            <v>9</v>
          </cell>
          <cell r="AO48">
            <v>8</v>
          </cell>
          <cell r="AP48">
            <v>10</v>
          </cell>
          <cell r="AQ48">
            <v>9</v>
          </cell>
          <cell r="AR48">
            <v>9</v>
          </cell>
          <cell r="AS48">
            <v>10</v>
          </cell>
          <cell r="AT48">
            <v>8</v>
          </cell>
          <cell r="AU48" t="str">
            <v>No</v>
          </cell>
          <cell r="AV48" t="str">
            <v>Si</v>
          </cell>
          <cell r="AW48" t="str">
            <v>No</v>
          </cell>
          <cell r="AX48">
            <v>3</v>
          </cell>
          <cell r="AY48" t="str">
            <v>Mejor</v>
          </cell>
          <cell r="AZ48" t="str">
            <v>Mejor</v>
          </cell>
          <cell r="BA48" t="str">
            <v>Mejor</v>
          </cell>
          <cell r="BB48" t="str">
            <v>Mucho mejor</v>
          </cell>
        </row>
        <row r="49">
          <cell r="AL49">
            <v>10</v>
          </cell>
          <cell r="AM49">
            <v>10</v>
          </cell>
          <cell r="AN49">
            <v>10</v>
          </cell>
          <cell r="AO49">
            <v>10</v>
          </cell>
          <cell r="AP49">
            <v>10</v>
          </cell>
          <cell r="AQ49">
            <v>10</v>
          </cell>
          <cell r="AR49">
            <v>10</v>
          </cell>
          <cell r="AS49">
            <v>10</v>
          </cell>
          <cell r="AT49">
            <v>10</v>
          </cell>
          <cell r="AU49" t="str">
            <v>No</v>
          </cell>
          <cell r="AV49" t="str">
            <v>No</v>
          </cell>
          <cell r="AW49" t="str">
            <v>No</v>
          </cell>
          <cell r="AX49">
            <v>4</v>
          </cell>
          <cell r="AY49" t="str">
            <v>Igual</v>
          </cell>
          <cell r="AZ49" t="str">
            <v>Igual</v>
          </cell>
          <cell r="BA49" t="str">
            <v>Igual</v>
          </cell>
          <cell r="BB49" t="str">
            <v>Mejor</v>
          </cell>
        </row>
        <row r="50">
          <cell r="AL50">
            <v>10</v>
          </cell>
          <cell r="AM50">
            <v>10</v>
          </cell>
          <cell r="AN50">
            <v>10</v>
          </cell>
          <cell r="AO50">
            <v>7</v>
          </cell>
          <cell r="AP50">
            <v>10</v>
          </cell>
          <cell r="AQ50">
            <v>10</v>
          </cell>
          <cell r="AR50">
            <v>10</v>
          </cell>
          <cell r="AS50">
            <v>10</v>
          </cell>
          <cell r="AT50">
            <v>10</v>
          </cell>
          <cell r="AU50" t="str">
            <v>No</v>
          </cell>
          <cell r="AV50" t="str">
            <v>No</v>
          </cell>
          <cell r="AW50" t="str">
            <v>No</v>
          </cell>
          <cell r="AX50">
            <v>1</v>
          </cell>
          <cell r="AY50" t="str">
            <v>Igual</v>
          </cell>
          <cell r="AZ50" t="str">
            <v>Igual</v>
          </cell>
          <cell r="BA50" t="str">
            <v>Igual</v>
          </cell>
          <cell r="BB50" t="str">
            <v>Igual</v>
          </cell>
        </row>
        <row r="51">
          <cell r="AL51">
            <v>8</v>
          </cell>
          <cell r="AM51">
            <v>8</v>
          </cell>
          <cell r="AN51">
            <v>9</v>
          </cell>
          <cell r="AO51">
            <v>7</v>
          </cell>
          <cell r="AP51">
            <v>10</v>
          </cell>
          <cell r="AQ51">
            <v>8</v>
          </cell>
          <cell r="AR51">
            <v>8</v>
          </cell>
          <cell r="AS51">
            <v>10</v>
          </cell>
          <cell r="AT51">
            <v>8</v>
          </cell>
          <cell r="AU51" t="str">
            <v>No</v>
          </cell>
          <cell r="AV51" t="str">
            <v>No</v>
          </cell>
          <cell r="AW51" t="str">
            <v>No</v>
          </cell>
          <cell r="AX51">
            <v>1</v>
          </cell>
          <cell r="AY51" t="str">
            <v>Igual</v>
          </cell>
          <cell r="AZ51" t="str">
            <v>Igual</v>
          </cell>
          <cell r="BA51" t="str">
            <v>Igual</v>
          </cell>
          <cell r="BB51" t="str">
            <v>Mejor</v>
          </cell>
        </row>
        <row r="52">
          <cell r="AL52">
            <v>8</v>
          </cell>
          <cell r="AM52">
            <v>8</v>
          </cell>
          <cell r="AN52">
            <v>8</v>
          </cell>
          <cell r="AO52">
            <v>8</v>
          </cell>
          <cell r="AP52">
            <v>8</v>
          </cell>
          <cell r="AQ52">
            <v>8</v>
          </cell>
          <cell r="AR52">
            <v>8</v>
          </cell>
          <cell r="AS52">
            <v>9</v>
          </cell>
          <cell r="AT52">
            <v>8</v>
          </cell>
          <cell r="AU52" t="str">
            <v>No</v>
          </cell>
          <cell r="AV52" t="str">
            <v>Si</v>
          </cell>
          <cell r="AW52" t="str">
            <v>No</v>
          </cell>
          <cell r="AX52">
            <v>3</v>
          </cell>
          <cell r="AY52" t="str">
            <v>Mucho mejor</v>
          </cell>
          <cell r="AZ52" t="str">
            <v>Mucho mejor</v>
          </cell>
          <cell r="BA52" t="str">
            <v>Mucho mejor</v>
          </cell>
          <cell r="BB52" t="str">
            <v>Mucho mejor</v>
          </cell>
        </row>
        <row r="53">
          <cell r="AL53">
            <v>9</v>
          </cell>
          <cell r="AM53">
            <v>9</v>
          </cell>
          <cell r="AN53">
            <v>9</v>
          </cell>
          <cell r="AO53">
            <v>9</v>
          </cell>
          <cell r="AP53">
            <v>10</v>
          </cell>
          <cell r="AQ53">
            <v>9</v>
          </cell>
          <cell r="AR53">
            <v>9</v>
          </cell>
          <cell r="AS53">
            <v>10</v>
          </cell>
          <cell r="AT53">
            <v>10</v>
          </cell>
          <cell r="AU53" t="str">
            <v>Si</v>
          </cell>
          <cell r="AV53" t="str">
            <v>Si</v>
          </cell>
          <cell r="AW53" t="str">
            <v>Si</v>
          </cell>
          <cell r="AX53">
            <v>3</v>
          </cell>
          <cell r="AY53" t="str">
            <v>Mejor</v>
          </cell>
          <cell r="AZ53" t="str">
            <v>Mejor</v>
          </cell>
          <cell r="BA53" t="str">
            <v>Mejor</v>
          </cell>
          <cell r="BB53" t="str">
            <v>Mucho mejor</v>
          </cell>
        </row>
        <row r="54">
          <cell r="AL54">
            <v>8</v>
          </cell>
          <cell r="AM54">
            <v>8</v>
          </cell>
          <cell r="AN54">
            <v>8</v>
          </cell>
          <cell r="AO54">
            <v>6</v>
          </cell>
          <cell r="AP54">
            <v>8</v>
          </cell>
          <cell r="AQ54">
            <v>8</v>
          </cell>
          <cell r="AR54">
            <v>8</v>
          </cell>
          <cell r="AS54">
            <v>8</v>
          </cell>
          <cell r="AT54">
            <v>8</v>
          </cell>
          <cell r="AU54" t="str">
            <v>No</v>
          </cell>
          <cell r="AV54" t="str">
            <v>No</v>
          </cell>
          <cell r="AW54" t="str">
            <v>No</v>
          </cell>
          <cell r="AX54">
            <v>3</v>
          </cell>
          <cell r="AY54" t="str">
            <v>Mucho mejor</v>
          </cell>
          <cell r="AZ54" t="str">
            <v>Mucho mejor</v>
          </cell>
          <cell r="BA54" t="str">
            <v>Mejor</v>
          </cell>
          <cell r="BB54" t="str">
            <v>Mucho mejor</v>
          </cell>
        </row>
        <row r="55">
          <cell r="AL55">
            <v>10</v>
          </cell>
          <cell r="AM55">
            <v>10</v>
          </cell>
          <cell r="AN55">
            <v>10</v>
          </cell>
          <cell r="AO55" t="str">
            <v>No contesta (no leer)</v>
          </cell>
          <cell r="AP55">
            <v>9</v>
          </cell>
          <cell r="AQ55">
            <v>10</v>
          </cell>
          <cell r="AR55">
            <v>10</v>
          </cell>
          <cell r="AS55">
            <v>6</v>
          </cell>
          <cell r="AT55">
            <v>9</v>
          </cell>
          <cell r="AU55" t="str">
            <v>No</v>
          </cell>
          <cell r="AV55" t="str">
            <v>No</v>
          </cell>
          <cell r="AW55" t="str">
            <v>No</v>
          </cell>
          <cell r="AX55">
            <v>1</v>
          </cell>
          <cell r="AY55" t="str">
            <v>Mejor</v>
          </cell>
          <cell r="AZ55" t="str">
            <v>Igual</v>
          </cell>
          <cell r="BA55" t="str">
            <v>Igual</v>
          </cell>
          <cell r="BB55" t="str">
            <v>Igual</v>
          </cell>
        </row>
        <row r="56">
          <cell r="AL56">
            <v>8</v>
          </cell>
          <cell r="AM56">
            <v>7</v>
          </cell>
          <cell r="AN56">
            <v>7</v>
          </cell>
          <cell r="AO56">
            <v>6</v>
          </cell>
          <cell r="AP56">
            <v>7</v>
          </cell>
          <cell r="AQ56">
            <v>7</v>
          </cell>
          <cell r="AR56">
            <v>10</v>
          </cell>
          <cell r="AS56">
            <v>6</v>
          </cell>
          <cell r="AT56">
            <v>9</v>
          </cell>
          <cell r="AU56" t="str">
            <v>No</v>
          </cell>
          <cell r="AV56" t="str">
            <v>No</v>
          </cell>
          <cell r="AW56" t="str">
            <v>No</v>
          </cell>
          <cell r="AX56">
            <v>1</v>
          </cell>
          <cell r="AY56" t="str">
            <v>Mejor</v>
          </cell>
          <cell r="AZ56" t="str">
            <v>Mucho mejor</v>
          </cell>
          <cell r="BA56" t="str">
            <v>Mejor</v>
          </cell>
          <cell r="BB56" t="str">
            <v>Mejor</v>
          </cell>
        </row>
        <row r="57">
          <cell r="AL57">
            <v>10</v>
          </cell>
          <cell r="AM57">
            <v>10</v>
          </cell>
          <cell r="AN57">
            <v>10</v>
          </cell>
          <cell r="AO57">
            <v>6</v>
          </cell>
          <cell r="AP57">
            <v>10</v>
          </cell>
          <cell r="AQ57">
            <v>10</v>
          </cell>
          <cell r="AR57">
            <v>10</v>
          </cell>
          <cell r="AS57">
            <v>10</v>
          </cell>
          <cell r="AT57">
            <v>9</v>
          </cell>
          <cell r="AU57" t="str">
            <v>No</v>
          </cell>
          <cell r="AV57" t="str">
            <v>No</v>
          </cell>
          <cell r="AW57" t="str">
            <v>No</v>
          </cell>
          <cell r="AX57">
            <v>4</v>
          </cell>
          <cell r="AY57" t="str">
            <v>Mejor</v>
          </cell>
          <cell r="AZ57" t="str">
            <v>Mejor</v>
          </cell>
          <cell r="BA57" t="str">
            <v>Igual</v>
          </cell>
          <cell r="BB57" t="str">
            <v>Mucho mejor</v>
          </cell>
        </row>
        <row r="58">
          <cell r="AL58">
            <v>10</v>
          </cell>
          <cell r="AM58">
            <v>9</v>
          </cell>
          <cell r="AN58">
            <v>9</v>
          </cell>
          <cell r="AO58">
            <v>5</v>
          </cell>
          <cell r="AP58">
            <v>9</v>
          </cell>
          <cell r="AQ58">
            <v>8</v>
          </cell>
          <cell r="AR58">
            <v>10</v>
          </cell>
          <cell r="AS58">
            <v>7</v>
          </cell>
          <cell r="AT58">
            <v>9</v>
          </cell>
          <cell r="AU58" t="str">
            <v>No</v>
          </cell>
          <cell r="AV58" t="str">
            <v>No</v>
          </cell>
          <cell r="AW58" t="str">
            <v>No</v>
          </cell>
          <cell r="AX58">
            <v>1</v>
          </cell>
          <cell r="AY58" t="str">
            <v>Mejor</v>
          </cell>
          <cell r="AZ58" t="str">
            <v>Mucho mejor</v>
          </cell>
          <cell r="BA58" t="str">
            <v>Mejor</v>
          </cell>
          <cell r="BB58" t="str">
            <v>Mucho mejor</v>
          </cell>
        </row>
        <row r="59">
          <cell r="AL59">
            <v>10</v>
          </cell>
          <cell r="AM59">
            <v>9</v>
          </cell>
          <cell r="AN59">
            <v>7</v>
          </cell>
          <cell r="AO59">
            <v>7</v>
          </cell>
          <cell r="AP59">
            <v>9</v>
          </cell>
          <cell r="AQ59">
            <v>7</v>
          </cell>
          <cell r="AR59">
            <v>8</v>
          </cell>
          <cell r="AS59">
            <v>7</v>
          </cell>
          <cell r="AT59">
            <v>8</v>
          </cell>
          <cell r="AU59" t="str">
            <v>Si</v>
          </cell>
          <cell r="AV59" t="str">
            <v>Si</v>
          </cell>
          <cell r="AW59" t="str">
            <v>Si</v>
          </cell>
          <cell r="AX59">
            <v>1</v>
          </cell>
          <cell r="AY59" t="str">
            <v>Mejor</v>
          </cell>
          <cell r="AZ59" t="str">
            <v>Igual</v>
          </cell>
          <cell r="BA59" t="str">
            <v>Mejor</v>
          </cell>
          <cell r="BB59" t="str">
            <v>Igual</v>
          </cell>
        </row>
        <row r="60">
          <cell r="AL60">
            <v>10</v>
          </cell>
          <cell r="AM60">
            <v>10</v>
          </cell>
          <cell r="AN60">
            <v>10</v>
          </cell>
          <cell r="AO60">
            <v>5</v>
          </cell>
          <cell r="AP60">
            <v>8</v>
          </cell>
          <cell r="AQ60">
            <v>8</v>
          </cell>
          <cell r="AR60">
            <v>9</v>
          </cell>
          <cell r="AS60">
            <v>5</v>
          </cell>
          <cell r="AT60">
            <v>8</v>
          </cell>
          <cell r="AU60" t="str">
            <v>No</v>
          </cell>
          <cell r="AV60" t="str">
            <v>No</v>
          </cell>
          <cell r="AW60" t="str">
            <v>No</v>
          </cell>
          <cell r="AX60">
            <v>1</v>
          </cell>
          <cell r="AY60" t="str">
            <v>Igual</v>
          </cell>
          <cell r="AZ60" t="str">
            <v>Igual</v>
          </cell>
          <cell r="BA60" t="str">
            <v>Igual</v>
          </cell>
          <cell r="BB60" t="str">
            <v>Mejor</v>
          </cell>
        </row>
        <row r="61">
          <cell r="AL61">
            <v>8</v>
          </cell>
          <cell r="AM61">
            <v>8</v>
          </cell>
          <cell r="AN61">
            <v>8</v>
          </cell>
          <cell r="AO61">
            <v>4</v>
          </cell>
          <cell r="AP61">
            <v>8</v>
          </cell>
          <cell r="AQ61">
            <v>8</v>
          </cell>
          <cell r="AR61">
            <v>8</v>
          </cell>
          <cell r="AS61">
            <v>5</v>
          </cell>
          <cell r="AT61">
            <v>8</v>
          </cell>
          <cell r="AU61" t="str">
            <v>No</v>
          </cell>
          <cell r="AV61" t="str">
            <v>No</v>
          </cell>
          <cell r="AW61" t="str">
            <v>No</v>
          </cell>
          <cell r="AX61">
            <v>4</v>
          </cell>
          <cell r="AY61" t="str">
            <v>Igual</v>
          </cell>
          <cell r="AZ61" t="str">
            <v>Igual</v>
          </cell>
          <cell r="BA61" t="str">
            <v>Igual</v>
          </cell>
          <cell r="BB61" t="str">
            <v>Igual</v>
          </cell>
        </row>
        <row r="62">
          <cell r="AL62">
            <v>8</v>
          </cell>
          <cell r="AM62">
            <v>8</v>
          </cell>
          <cell r="AN62">
            <v>8</v>
          </cell>
          <cell r="AO62">
            <v>6</v>
          </cell>
          <cell r="AP62">
            <v>8</v>
          </cell>
          <cell r="AQ62">
            <v>7</v>
          </cell>
          <cell r="AR62">
            <v>9</v>
          </cell>
          <cell r="AS62">
            <v>8</v>
          </cell>
          <cell r="AT62">
            <v>8</v>
          </cell>
          <cell r="AU62" t="str">
            <v>Si</v>
          </cell>
          <cell r="AV62" t="str">
            <v>Si</v>
          </cell>
          <cell r="AW62" t="str">
            <v>Si</v>
          </cell>
          <cell r="AX62">
            <v>1</v>
          </cell>
          <cell r="AY62" t="str">
            <v>Igual</v>
          </cell>
          <cell r="AZ62" t="str">
            <v>Mejor</v>
          </cell>
          <cell r="BA62" t="str">
            <v>Igual</v>
          </cell>
          <cell r="BB62" t="str">
            <v>Mejor</v>
          </cell>
        </row>
        <row r="63">
          <cell r="AL63">
            <v>7</v>
          </cell>
          <cell r="AM63">
            <v>8</v>
          </cell>
          <cell r="AN63">
            <v>8</v>
          </cell>
          <cell r="AO63">
            <v>9</v>
          </cell>
          <cell r="AP63">
            <v>8</v>
          </cell>
          <cell r="AQ63">
            <v>10</v>
          </cell>
          <cell r="AR63">
            <v>10</v>
          </cell>
          <cell r="AS63">
            <v>8</v>
          </cell>
          <cell r="AT63">
            <v>8</v>
          </cell>
          <cell r="AU63" t="str">
            <v>No</v>
          </cell>
          <cell r="AV63" t="str">
            <v>No</v>
          </cell>
          <cell r="AW63" t="str">
            <v>No</v>
          </cell>
          <cell r="AX63">
            <v>1</v>
          </cell>
          <cell r="AY63" t="str">
            <v>Mejor</v>
          </cell>
          <cell r="AZ63" t="str">
            <v>Mucho mejor</v>
          </cell>
          <cell r="BA63" t="str">
            <v>Mejor</v>
          </cell>
          <cell r="BB63" t="str">
            <v>Igual</v>
          </cell>
        </row>
        <row r="64">
          <cell r="AL64">
            <v>8</v>
          </cell>
          <cell r="AM64">
            <v>8</v>
          </cell>
          <cell r="AN64">
            <v>10</v>
          </cell>
          <cell r="AO64">
            <v>3</v>
          </cell>
          <cell r="AP64">
            <v>9</v>
          </cell>
          <cell r="AQ64">
            <v>9</v>
          </cell>
          <cell r="AR64">
            <v>9</v>
          </cell>
          <cell r="AS64">
            <v>5</v>
          </cell>
          <cell r="AT64">
            <v>7</v>
          </cell>
          <cell r="AU64" t="str">
            <v>Si</v>
          </cell>
          <cell r="AV64" t="str">
            <v>Si</v>
          </cell>
          <cell r="AW64" t="str">
            <v>Si</v>
          </cell>
          <cell r="AX64">
            <v>1</v>
          </cell>
          <cell r="AY64" t="str">
            <v>Igual</v>
          </cell>
          <cell r="AZ64" t="str">
            <v>Igual</v>
          </cell>
          <cell r="BA64" t="str">
            <v>Igual</v>
          </cell>
          <cell r="BB64" t="str">
            <v>Igual</v>
          </cell>
        </row>
        <row r="65">
          <cell r="AL65">
            <v>7</v>
          </cell>
          <cell r="AM65">
            <v>9</v>
          </cell>
          <cell r="AN65">
            <v>9</v>
          </cell>
          <cell r="AO65">
            <v>5</v>
          </cell>
          <cell r="AP65">
            <v>7</v>
          </cell>
          <cell r="AQ65">
            <v>7</v>
          </cell>
          <cell r="AR65">
            <v>9</v>
          </cell>
          <cell r="AS65">
            <v>6</v>
          </cell>
          <cell r="AT65">
            <v>7</v>
          </cell>
          <cell r="AU65" t="str">
            <v>Si</v>
          </cell>
          <cell r="AV65" t="str">
            <v>Si</v>
          </cell>
          <cell r="AW65" t="str">
            <v>Si</v>
          </cell>
          <cell r="AX65">
            <v>1</v>
          </cell>
          <cell r="AY65" t="str">
            <v>Mejor</v>
          </cell>
          <cell r="AZ65" t="str">
            <v>Mejor</v>
          </cell>
          <cell r="BA65" t="str">
            <v>Peor</v>
          </cell>
          <cell r="BB65" t="str">
            <v>Mejor</v>
          </cell>
        </row>
        <row r="66">
          <cell r="AL66">
            <v>4</v>
          </cell>
          <cell r="AM66">
            <v>7</v>
          </cell>
          <cell r="AN66">
            <v>8</v>
          </cell>
          <cell r="AO66">
            <v>4</v>
          </cell>
          <cell r="AP66">
            <v>6</v>
          </cell>
          <cell r="AQ66">
            <v>5</v>
          </cell>
          <cell r="AR66">
            <v>7</v>
          </cell>
          <cell r="AS66">
            <v>6</v>
          </cell>
          <cell r="AT66">
            <v>5</v>
          </cell>
          <cell r="AU66" t="str">
            <v>No</v>
          </cell>
          <cell r="AV66" t="str">
            <v>No</v>
          </cell>
          <cell r="AW66" t="str">
            <v>No</v>
          </cell>
          <cell r="AX66">
            <v>1</v>
          </cell>
          <cell r="AY66" t="str">
            <v>Igual</v>
          </cell>
          <cell r="AZ66" t="str">
            <v>Igual</v>
          </cell>
          <cell r="BA66" t="str">
            <v>Igual</v>
          </cell>
          <cell r="BB66" t="str">
            <v>Igual</v>
          </cell>
        </row>
        <row r="67">
          <cell r="AL67">
            <v>3</v>
          </cell>
          <cell r="AM67">
            <v>8</v>
          </cell>
          <cell r="AN67">
            <v>8</v>
          </cell>
          <cell r="AO67">
            <v>5</v>
          </cell>
          <cell r="AP67">
            <v>9</v>
          </cell>
          <cell r="AQ67">
            <v>9</v>
          </cell>
          <cell r="AR67">
            <v>9</v>
          </cell>
          <cell r="AS67">
            <v>8</v>
          </cell>
          <cell r="AT67">
            <v>7</v>
          </cell>
          <cell r="AU67" t="str">
            <v>Si</v>
          </cell>
          <cell r="AV67" t="str">
            <v>Si</v>
          </cell>
          <cell r="AW67" t="str">
            <v>Si</v>
          </cell>
          <cell r="AX67">
            <v>1</v>
          </cell>
          <cell r="AY67" t="str">
            <v>Igual</v>
          </cell>
          <cell r="AZ67" t="str">
            <v>Igual</v>
          </cell>
          <cell r="BA67" t="str">
            <v>Igual</v>
          </cell>
          <cell r="BB67" t="str">
            <v>Peor</v>
          </cell>
        </row>
        <row r="68">
          <cell r="AL68">
            <v>9</v>
          </cell>
          <cell r="AM68">
            <v>7</v>
          </cell>
          <cell r="AN68">
            <v>9</v>
          </cell>
          <cell r="AO68">
            <v>3</v>
          </cell>
          <cell r="AP68">
            <v>8</v>
          </cell>
          <cell r="AQ68">
            <v>10</v>
          </cell>
          <cell r="AR68">
            <v>10</v>
          </cell>
          <cell r="AS68">
            <v>10</v>
          </cell>
          <cell r="AT68">
            <v>8</v>
          </cell>
          <cell r="AU68" t="str">
            <v>Si</v>
          </cell>
          <cell r="AV68" t="str">
            <v>Si</v>
          </cell>
          <cell r="AW68" t="str">
            <v>Si</v>
          </cell>
          <cell r="AX68">
            <v>2</v>
          </cell>
          <cell r="AY68" t="str">
            <v>Mucho mejor</v>
          </cell>
          <cell r="AZ68" t="str">
            <v>Mejor</v>
          </cell>
          <cell r="BA68" t="str">
            <v>Mejor</v>
          </cell>
          <cell r="BB68" t="str">
            <v>Mejor</v>
          </cell>
        </row>
        <row r="69">
          <cell r="AL69">
            <v>9</v>
          </cell>
          <cell r="AM69">
            <v>9</v>
          </cell>
          <cell r="AN69">
            <v>9</v>
          </cell>
          <cell r="AO69">
            <v>7</v>
          </cell>
          <cell r="AP69">
            <v>9</v>
          </cell>
          <cell r="AQ69">
            <v>9</v>
          </cell>
          <cell r="AR69">
            <v>9</v>
          </cell>
          <cell r="AS69">
            <v>5</v>
          </cell>
          <cell r="AT69">
            <v>8</v>
          </cell>
          <cell r="AU69" t="str">
            <v>No</v>
          </cell>
          <cell r="AV69" t="str">
            <v>No</v>
          </cell>
          <cell r="AW69" t="str">
            <v>No</v>
          </cell>
          <cell r="AX69">
            <v>4</v>
          </cell>
          <cell r="AY69" t="str">
            <v>Igual</v>
          </cell>
          <cell r="AZ69" t="str">
            <v>Igual</v>
          </cell>
          <cell r="BA69" t="str">
            <v>Igual</v>
          </cell>
          <cell r="BB69" t="str">
            <v>Mejor</v>
          </cell>
        </row>
        <row r="70">
          <cell r="AL70">
            <v>8</v>
          </cell>
          <cell r="AM70">
            <v>7</v>
          </cell>
          <cell r="AN70">
            <v>8</v>
          </cell>
          <cell r="AO70">
            <v>2</v>
          </cell>
          <cell r="AP70">
            <v>8</v>
          </cell>
          <cell r="AQ70">
            <v>8</v>
          </cell>
          <cell r="AR70">
            <v>8</v>
          </cell>
          <cell r="AS70">
            <v>10</v>
          </cell>
          <cell r="AT70">
            <v>8</v>
          </cell>
          <cell r="AU70" t="str">
            <v>No</v>
          </cell>
          <cell r="AV70" t="str">
            <v>No</v>
          </cell>
          <cell r="AW70" t="str">
            <v>Si</v>
          </cell>
          <cell r="AX70">
            <v>3</v>
          </cell>
          <cell r="AY70" t="str">
            <v>Mejor</v>
          </cell>
          <cell r="AZ70" t="str">
            <v>Igual</v>
          </cell>
          <cell r="BA70" t="str">
            <v>Mejor</v>
          </cell>
          <cell r="BB70" t="str">
            <v>Mucho mejor</v>
          </cell>
        </row>
        <row r="71">
          <cell r="AL71">
            <v>10</v>
          </cell>
          <cell r="AM71">
            <v>10</v>
          </cell>
          <cell r="AN71">
            <v>10</v>
          </cell>
          <cell r="AO71">
            <v>9</v>
          </cell>
          <cell r="AP71">
            <v>10</v>
          </cell>
          <cell r="AQ71">
            <v>10</v>
          </cell>
          <cell r="AR71">
            <v>10</v>
          </cell>
          <cell r="AS71">
            <v>7</v>
          </cell>
          <cell r="AT71">
            <v>8</v>
          </cell>
          <cell r="AU71" t="str">
            <v>No</v>
          </cell>
          <cell r="AV71" t="str">
            <v>No</v>
          </cell>
          <cell r="AW71" t="str">
            <v>No</v>
          </cell>
          <cell r="AX71">
            <v>1</v>
          </cell>
          <cell r="AY71" t="str">
            <v>Mejor</v>
          </cell>
          <cell r="AZ71" t="str">
            <v>Igual</v>
          </cell>
          <cell r="BA71" t="str">
            <v>Igual</v>
          </cell>
          <cell r="BB71" t="str">
            <v>Mejor</v>
          </cell>
        </row>
        <row r="72">
          <cell r="AL72">
            <v>10</v>
          </cell>
          <cell r="AM72">
            <v>10</v>
          </cell>
          <cell r="AN72">
            <v>10</v>
          </cell>
          <cell r="AO72">
            <v>10</v>
          </cell>
          <cell r="AP72">
            <v>10</v>
          </cell>
          <cell r="AQ72">
            <v>10</v>
          </cell>
          <cell r="AR72">
            <v>10</v>
          </cell>
          <cell r="AS72">
            <v>5</v>
          </cell>
          <cell r="AT72">
            <v>8</v>
          </cell>
          <cell r="AU72" t="str">
            <v>No</v>
          </cell>
          <cell r="AV72" t="str">
            <v>No</v>
          </cell>
          <cell r="AW72" t="str">
            <v>No</v>
          </cell>
          <cell r="AX72">
            <v>1</v>
          </cell>
          <cell r="AY72" t="str">
            <v>Mejor</v>
          </cell>
          <cell r="AZ72" t="str">
            <v>Mejor</v>
          </cell>
          <cell r="BA72" t="str">
            <v>Mejor</v>
          </cell>
          <cell r="BB72" t="str">
            <v>Mejor</v>
          </cell>
        </row>
        <row r="73">
          <cell r="AL73">
            <v>8</v>
          </cell>
          <cell r="AM73">
            <v>8</v>
          </cell>
          <cell r="AN73">
            <v>9</v>
          </cell>
          <cell r="AO73">
            <v>6</v>
          </cell>
          <cell r="AP73">
            <v>9</v>
          </cell>
          <cell r="AQ73">
            <v>10</v>
          </cell>
          <cell r="AR73">
            <v>9</v>
          </cell>
          <cell r="AS73">
            <v>6</v>
          </cell>
          <cell r="AT73">
            <v>8</v>
          </cell>
          <cell r="AU73" t="str">
            <v>Si</v>
          </cell>
          <cell r="AV73" t="str">
            <v>Si</v>
          </cell>
          <cell r="AW73" t="str">
            <v>Si</v>
          </cell>
          <cell r="AX73">
            <v>1</v>
          </cell>
          <cell r="AY73" t="str">
            <v>Mejor</v>
          </cell>
          <cell r="AZ73" t="str">
            <v>Mejor</v>
          </cell>
          <cell r="BA73" t="str">
            <v>Igual</v>
          </cell>
          <cell r="BB73" t="str">
            <v>Igual</v>
          </cell>
        </row>
        <row r="74">
          <cell r="AL74">
            <v>10</v>
          </cell>
          <cell r="AM74">
            <v>9</v>
          </cell>
          <cell r="AN74">
            <v>10</v>
          </cell>
          <cell r="AO74">
            <v>8</v>
          </cell>
          <cell r="AP74">
            <v>10</v>
          </cell>
          <cell r="AQ74">
            <v>10</v>
          </cell>
          <cell r="AR74">
            <v>10</v>
          </cell>
          <cell r="AS74">
            <v>5</v>
          </cell>
          <cell r="AT74">
            <v>7</v>
          </cell>
          <cell r="AU74" t="str">
            <v>No</v>
          </cell>
          <cell r="AV74" t="str">
            <v>No</v>
          </cell>
          <cell r="AW74" t="str">
            <v>No</v>
          </cell>
          <cell r="AX74">
            <v>1</v>
          </cell>
          <cell r="AY74" t="str">
            <v>Mejor</v>
          </cell>
          <cell r="AZ74" t="str">
            <v>Igual</v>
          </cell>
          <cell r="BA74" t="str">
            <v>Igual</v>
          </cell>
          <cell r="BB74" t="str">
            <v>Igual</v>
          </cell>
        </row>
        <row r="75">
          <cell r="AL75">
            <v>8</v>
          </cell>
          <cell r="AM75">
            <v>8</v>
          </cell>
          <cell r="AN75">
            <v>10</v>
          </cell>
          <cell r="AO75">
            <v>7</v>
          </cell>
          <cell r="AP75">
            <v>8</v>
          </cell>
          <cell r="AQ75">
            <v>8</v>
          </cell>
          <cell r="AR75">
            <v>9</v>
          </cell>
          <cell r="AS75">
            <v>5</v>
          </cell>
          <cell r="AT75">
            <v>7</v>
          </cell>
          <cell r="AU75" t="str">
            <v>Si</v>
          </cell>
          <cell r="AV75" t="str">
            <v>Si</v>
          </cell>
          <cell r="AW75" t="str">
            <v>Si</v>
          </cell>
          <cell r="AX75">
            <v>4</v>
          </cell>
          <cell r="AY75" t="str">
            <v>Igual</v>
          </cell>
          <cell r="AZ75" t="str">
            <v>Igual</v>
          </cell>
          <cell r="BA75" t="str">
            <v>Igual</v>
          </cell>
          <cell r="BB75" t="str">
            <v>Mejor</v>
          </cell>
        </row>
        <row r="76">
          <cell r="AL76">
            <v>3</v>
          </cell>
          <cell r="AM76">
            <v>7</v>
          </cell>
          <cell r="AN76">
            <v>7</v>
          </cell>
          <cell r="AO76">
            <v>2</v>
          </cell>
          <cell r="AP76">
            <v>9</v>
          </cell>
          <cell r="AQ76">
            <v>7</v>
          </cell>
          <cell r="AR76">
            <v>7</v>
          </cell>
          <cell r="AS76">
            <v>7</v>
          </cell>
          <cell r="AT76">
            <v>7</v>
          </cell>
          <cell r="AU76" t="str">
            <v>No</v>
          </cell>
          <cell r="AV76" t="str">
            <v>No</v>
          </cell>
          <cell r="AW76" t="str">
            <v>No</v>
          </cell>
          <cell r="AX76">
            <v>1</v>
          </cell>
          <cell r="AY76" t="str">
            <v>Igual</v>
          </cell>
          <cell r="AZ76" t="str">
            <v>Mejor</v>
          </cell>
          <cell r="BA76" t="str">
            <v>Igual</v>
          </cell>
          <cell r="BB76" t="str">
            <v>Mejor</v>
          </cell>
        </row>
        <row r="77">
          <cell r="AL77">
            <v>10</v>
          </cell>
          <cell r="AM77">
            <v>9</v>
          </cell>
          <cell r="AN77">
            <v>10</v>
          </cell>
          <cell r="AO77">
            <v>9</v>
          </cell>
          <cell r="AP77">
            <v>10</v>
          </cell>
          <cell r="AQ77">
            <v>10</v>
          </cell>
          <cell r="AR77">
            <v>10</v>
          </cell>
          <cell r="AS77">
            <v>10</v>
          </cell>
          <cell r="AT77">
            <v>10</v>
          </cell>
          <cell r="AU77" t="str">
            <v>Si</v>
          </cell>
          <cell r="AV77" t="str">
            <v>Si</v>
          </cell>
          <cell r="AW77" t="str">
            <v>Si</v>
          </cell>
          <cell r="AX77">
            <v>1</v>
          </cell>
          <cell r="AY77" t="str">
            <v>Igual</v>
          </cell>
          <cell r="AZ77" t="str">
            <v>Igual</v>
          </cell>
          <cell r="BA77" t="str">
            <v>Igual</v>
          </cell>
          <cell r="BB77" t="str">
            <v>Igual</v>
          </cell>
        </row>
        <row r="78">
          <cell r="AL78">
            <v>10</v>
          </cell>
          <cell r="AM78">
            <v>10</v>
          </cell>
          <cell r="AN78">
            <v>10</v>
          </cell>
          <cell r="AO78">
            <v>10</v>
          </cell>
          <cell r="AP78">
            <v>8</v>
          </cell>
          <cell r="AQ78">
            <v>10</v>
          </cell>
          <cell r="AR78">
            <v>10</v>
          </cell>
          <cell r="AS78">
            <v>10</v>
          </cell>
          <cell r="AT78">
            <v>9</v>
          </cell>
          <cell r="AU78" t="str">
            <v>Si</v>
          </cell>
          <cell r="AV78" t="str">
            <v>Si</v>
          </cell>
          <cell r="AW78" t="str">
            <v>Si</v>
          </cell>
          <cell r="AX78">
            <v>1</v>
          </cell>
          <cell r="AY78" t="str">
            <v>Igual</v>
          </cell>
          <cell r="AZ78" t="str">
            <v>Mucho mejor</v>
          </cell>
          <cell r="BA78" t="str">
            <v>Igual</v>
          </cell>
          <cell r="BB78" t="str">
            <v>Mejor</v>
          </cell>
        </row>
        <row r="79">
          <cell r="AL79">
            <v>10</v>
          </cell>
          <cell r="AM79">
            <v>10</v>
          </cell>
          <cell r="AN79" t="str">
            <v>No contesta (no leer)</v>
          </cell>
          <cell r="AO79">
            <v>8</v>
          </cell>
          <cell r="AP79">
            <v>8</v>
          </cell>
          <cell r="AQ79">
            <v>6</v>
          </cell>
          <cell r="AR79">
            <v>9</v>
          </cell>
          <cell r="AS79">
            <v>8</v>
          </cell>
          <cell r="AT79">
            <v>7</v>
          </cell>
          <cell r="AU79" t="str">
            <v>No</v>
          </cell>
          <cell r="AV79" t="str">
            <v>No</v>
          </cell>
          <cell r="AW79" t="str">
            <v>No</v>
          </cell>
          <cell r="AX79">
            <v>1</v>
          </cell>
          <cell r="AY79" t="str">
            <v>Igual</v>
          </cell>
          <cell r="AZ79" t="str">
            <v>Peor</v>
          </cell>
          <cell r="BA79" t="str">
            <v>Igual</v>
          </cell>
          <cell r="BB79" t="str">
            <v>Igual</v>
          </cell>
        </row>
        <row r="80">
          <cell r="AL80">
            <v>8</v>
          </cell>
          <cell r="AM80">
            <v>8</v>
          </cell>
          <cell r="AN80">
            <v>8</v>
          </cell>
          <cell r="AO80">
            <v>3</v>
          </cell>
          <cell r="AP80">
            <v>8</v>
          </cell>
          <cell r="AQ80">
            <v>8</v>
          </cell>
          <cell r="AR80">
            <v>9</v>
          </cell>
          <cell r="AS80">
            <v>7</v>
          </cell>
          <cell r="AT80">
            <v>8</v>
          </cell>
          <cell r="AU80" t="str">
            <v>Si</v>
          </cell>
          <cell r="AV80" t="str">
            <v>Si</v>
          </cell>
          <cell r="AW80" t="str">
            <v>Si</v>
          </cell>
          <cell r="AX80">
            <v>4</v>
          </cell>
          <cell r="AY80" t="str">
            <v>Mejor</v>
          </cell>
          <cell r="AZ80" t="str">
            <v>Mejor</v>
          </cell>
          <cell r="BA80" t="str">
            <v>Mejor</v>
          </cell>
          <cell r="BB80" t="str">
            <v>Igual</v>
          </cell>
        </row>
        <row r="81">
          <cell r="AL81">
            <v>8</v>
          </cell>
          <cell r="AM81">
            <v>8</v>
          </cell>
          <cell r="AN81">
            <v>9</v>
          </cell>
          <cell r="AO81">
            <v>5</v>
          </cell>
          <cell r="AP81">
            <v>8</v>
          </cell>
          <cell r="AQ81">
            <v>7</v>
          </cell>
          <cell r="AR81">
            <v>7</v>
          </cell>
          <cell r="AS81">
            <v>8</v>
          </cell>
          <cell r="AT81">
            <v>7</v>
          </cell>
          <cell r="AU81" t="str">
            <v>No</v>
          </cell>
          <cell r="AV81" t="str">
            <v>No</v>
          </cell>
          <cell r="AW81" t="str">
            <v>No</v>
          </cell>
          <cell r="AX81">
            <v>1</v>
          </cell>
          <cell r="AY81" t="str">
            <v>Mejor</v>
          </cell>
          <cell r="AZ81" t="str">
            <v>Mejor</v>
          </cell>
          <cell r="BA81" t="str">
            <v>Igual</v>
          </cell>
          <cell r="BB81" t="str">
            <v>Igual</v>
          </cell>
        </row>
        <row r="82">
          <cell r="AL82">
            <v>9</v>
          </cell>
          <cell r="AM82">
            <v>8</v>
          </cell>
          <cell r="AN82">
            <v>8</v>
          </cell>
          <cell r="AO82">
            <v>3</v>
          </cell>
          <cell r="AP82">
            <v>8</v>
          </cell>
          <cell r="AQ82">
            <v>10</v>
          </cell>
          <cell r="AR82">
            <v>10</v>
          </cell>
          <cell r="AS82">
            <v>10</v>
          </cell>
          <cell r="AT82">
            <v>8</v>
          </cell>
          <cell r="AU82" t="str">
            <v>Si</v>
          </cell>
          <cell r="AV82" t="str">
            <v>Si</v>
          </cell>
          <cell r="AW82" t="str">
            <v>Si</v>
          </cell>
          <cell r="AX82">
            <v>4</v>
          </cell>
          <cell r="AY82" t="str">
            <v>Mejor</v>
          </cell>
          <cell r="AZ82" t="str">
            <v>Mejor</v>
          </cell>
          <cell r="BA82" t="str">
            <v>Mejor</v>
          </cell>
          <cell r="BB82" t="str">
            <v>Mejor</v>
          </cell>
        </row>
        <row r="83">
          <cell r="AL83">
            <v>9</v>
          </cell>
          <cell r="AM83">
            <v>9</v>
          </cell>
          <cell r="AN83">
            <v>9</v>
          </cell>
          <cell r="AO83">
            <v>8</v>
          </cell>
          <cell r="AP83">
            <v>10</v>
          </cell>
          <cell r="AQ83">
            <v>5</v>
          </cell>
          <cell r="AR83">
            <v>8</v>
          </cell>
          <cell r="AS83">
            <v>8</v>
          </cell>
          <cell r="AT83">
            <v>8</v>
          </cell>
          <cell r="AU83" t="str">
            <v>No</v>
          </cell>
          <cell r="AV83" t="str">
            <v>No</v>
          </cell>
          <cell r="AW83" t="str">
            <v>No</v>
          </cell>
          <cell r="AX83">
            <v>1</v>
          </cell>
          <cell r="AY83" t="str">
            <v>Mejor</v>
          </cell>
          <cell r="AZ83" t="str">
            <v>Igual</v>
          </cell>
          <cell r="BA83" t="str">
            <v>Mejor</v>
          </cell>
          <cell r="BB83" t="str">
            <v>Igual</v>
          </cell>
        </row>
        <row r="84">
          <cell r="AL84">
            <v>8</v>
          </cell>
          <cell r="AM84">
            <v>10</v>
          </cell>
          <cell r="AN84">
            <v>10</v>
          </cell>
          <cell r="AO84">
            <v>8</v>
          </cell>
          <cell r="AP84">
            <v>9</v>
          </cell>
          <cell r="AQ84">
            <v>10</v>
          </cell>
          <cell r="AR84">
            <v>10</v>
          </cell>
          <cell r="AS84">
            <v>5</v>
          </cell>
          <cell r="AT84">
            <v>8</v>
          </cell>
          <cell r="AU84" t="str">
            <v>No</v>
          </cell>
          <cell r="AV84" t="str">
            <v>No</v>
          </cell>
          <cell r="AW84" t="str">
            <v>No</v>
          </cell>
          <cell r="AX84">
            <v>1</v>
          </cell>
          <cell r="AY84" t="str">
            <v>Mejor</v>
          </cell>
          <cell r="AZ84" t="str">
            <v>Mejor</v>
          </cell>
          <cell r="BA84" t="str">
            <v>Mejor</v>
          </cell>
          <cell r="BB84" t="str">
            <v>Mejor</v>
          </cell>
        </row>
        <row r="85">
          <cell r="AL85">
            <v>10</v>
          </cell>
          <cell r="AM85">
            <v>10</v>
          </cell>
          <cell r="AN85">
            <v>10</v>
          </cell>
          <cell r="AO85">
            <v>8</v>
          </cell>
          <cell r="AP85">
            <v>10</v>
          </cell>
          <cell r="AQ85">
            <v>10</v>
          </cell>
          <cell r="AR85">
            <v>10</v>
          </cell>
          <cell r="AS85">
            <v>10</v>
          </cell>
          <cell r="AT85">
            <v>9</v>
          </cell>
          <cell r="AU85" t="str">
            <v>Si</v>
          </cell>
          <cell r="AV85" t="str">
            <v>Si</v>
          </cell>
          <cell r="AW85" t="str">
            <v>Si</v>
          </cell>
          <cell r="AX85">
            <v>1</v>
          </cell>
          <cell r="AY85" t="str">
            <v>Mejor</v>
          </cell>
          <cell r="AZ85" t="str">
            <v>Igual</v>
          </cell>
          <cell r="BA85" t="str">
            <v>Igual</v>
          </cell>
          <cell r="BB85" t="str">
            <v>Mejor</v>
          </cell>
        </row>
        <row r="86">
          <cell r="AL86">
            <v>10</v>
          </cell>
          <cell r="AM86">
            <v>10</v>
          </cell>
          <cell r="AN86">
            <v>9</v>
          </cell>
          <cell r="AO86">
            <v>9</v>
          </cell>
          <cell r="AP86">
            <v>10</v>
          </cell>
          <cell r="AQ86">
            <v>10</v>
          </cell>
          <cell r="AR86">
            <v>10</v>
          </cell>
          <cell r="AS86">
            <v>10</v>
          </cell>
          <cell r="AT86">
            <v>10</v>
          </cell>
          <cell r="AU86" t="str">
            <v>No</v>
          </cell>
          <cell r="AV86" t="str">
            <v>No</v>
          </cell>
          <cell r="AW86" t="str">
            <v>No</v>
          </cell>
          <cell r="AX86">
            <v>1</v>
          </cell>
          <cell r="AY86" t="str">
            <v>Igual</v>
          </cell>
          <cell r="AZ86" t="str">
            <v>Igual</v>
          </cell>
          <cell r="BA86" t="str">
            <v>Igual</v>
          </cell>
          <cell r="BB86" t="str">
            <v>Mejor</v>
          </cell>
        </row>
        <row r="87">
          <cell r="AL87">
            <v>10</v>
          </cell>
          <cell r="AM87">
            <v>10</v>
          </cell>
          <cell r="AN87">
            <v>10</v>
          </cell>
          <cell r="AO87">
            <v>10</v>
          </cell>
          <cell r="AP87">
            <v>10</v>
          </cell>
          <cell r="AQ87">
            <v>10</v>
          </cell>
          <cell r="AR87">
            <v>10</v>
          </cell>
          <cell r="AS87">
            <v>10</v>
          </cell>
          <cell r="AT87">
            <v>10</v>
          </cell>
          <cell r="AU87" t="str">
            <v>No</v>
          </cell>
          <cell r="AV87" t="str">
            <v>No</v>
          </cell>
          <cell r="AW87" t="str">
            <v>No</v>
          </cell>
          <cell r="AX87">
            <v>4</v>
          </cell>
          <cell r="AY87" t="str">
            <v>Mucho mejor</v>
          </cell>
          <cell r="AZ87" t="str">
            <v>Mejor</v>
          </cell>
          <cell r="BA87" t="str">
            <v>Mejor</v>
          </cell>
          <cell r="BB87" t="str">
            <v>Mejor</v>
          </cell>
        </row>
        <row r="88">
          <cell r="AL88">
            <v>10</v>
          </cell>
          <cell r="AM88">
            <v>10</v>
          </cell>
          <cell r="AN88">
            <v>10</v>
          </cell>
          <cell r="AO88">
            <v>8</v>
          </cell>
          <cell r="AP88">
            <v>8</v>
          </cell>
          <cell r="AQ88">
            <v>10</v>
          </cell>
          <cell r="AR88">
            <v>10</v>
          </cell>
          <cell r="AS88">
            <v>10</v>
          </cell>
          <cell r="AT88">
            <v>8</v>
          </cell>
          <cell r="AU88" t="str">
            <v>No</v>
          </cell>
          <cell r="AV88" t="str">
            <v>No</v>
          </cell>
          <cell r="AW88" t="str">
            <v>No</v>
          </cell>
          <cell r="AX88">
            <v>1</v>
          </cell>
          <cell r="AY88" t="str">
            <v>Mejor</v>
          </cell>
          <cell r="AZ88" t="str">
            <v>Mejor</v>
          </cell>
          <cell r="BA88" t="str">
            <v>Mejor</v>
          </cell>
          <cell r="BB88" t="str">
            <v>Mejor</v>
          </cell>
        </row>
        <row r="89">
          <cell r="AL89">
            <v>10</v>
          </cell>
          <cell r="AM89">
            <v>10</v>
          </cell>
          <cell r="AN89">
            <v>10</v>
          </cell>
          <cell r="AO89">
            <v>5</v>
          </cell>
          <cell r="AP89">
            <v>10</v>
          </cell>
          <cell r="AQ89">
            <v>10</v>
          </cell>
          <cell r="AR89">
            <v>10</v>
          </cell>
          <cell r="AS89">
            <v>10</v>
          </cell>
          <cell r="AT89">
            <v>10</v>
          </cell>
          <cell r="AU89" t="str">
            <v>No</v>
          </cell>
          <cell r="AV89" t="str">
            <v>No</v>
          </cell>
          <cell r="AW89" t="str">
            <v>No</v>
          </cell>
          <cell r="AX89">
            <v>1</v>
          </cell>
          <cell r="AY89" t="str">
            <v>Mejor</v>
          </cell>
          <cell r="AZ89" t="str">
            <v>Mucho mejor</v>
          </cell>
          <cell r="BA89" t="str">
            <v>Mucho mejor</v>
          </cell>
          <cell r="BB89" t="str">
            <v>Mejor</v>
          </cell>
        </row>
        <row r="90">
          <cell r="AL90">
            <v>4</v>
          </cell>
          <cell r="AM90">
            <v>10</v>
          </cell>
          <cell r="AN90">
            <v>10</v>
          </cell>
          <cell r="AO90">
            <v>10</v>
          </cell>
          <cell r="AP90">
            <v>9</v>
          </cell>
          <cell r="AQ90">
            <v>8</v>
          </cell>
          <cell r="AR90">
            <v>8</v>
          </cell>
          <cell r="AS90">
            <v>7</v>
          </cell>
          <cell r="AT90">
            <v>7</v>
          </cell>
          <cell r="AU90" t="str">
            <v>Si</v>
          </cell>
          <cell r="AV90" t="str">
            <v>Si</v>
          </cell>
          <cell r="AW90" t="str">
            <v>Si</v>
          </cell>
          <cell r="AX90">
            <v>2</v>
          </cell>
          <cell r="AY90" t="str">
            <v>Igual</v>
          </cell>
          <cell r="AZ90" t="str">
            <v>Igual</v>
          </cell>
          <cell r="BA90" t="str">
            <v>Igual</v>
          </cell>
          <cell r="BB90" t="str">
            <v>Igual</v>
          </cell>
        </row>
        <row r="91">
          <cell r="AL91">
            <v>10</v>
          </cell>
          <cell r="AM91">
            <v>10</v>
          </cell>
          <cell r="AN91">
            <v>10</v>
          </cell>
          <cell r="AO91">
            <v>10</v>
          </cell>
          <cell r="AP91">
            <v>10</v>
          </cell>
          <cell r="AQ91">
            <v>10</v>
          </cell>
          <cell r="AR91">
            <v>10</v>
          </cell>
          <cell r="AS91">
            <v>10</v>
          </cell>
          <cell r="AT91">
            <v>10</v>
          </cell>
          <cell r="AU91" t="str">
            <v>Si</v>
          </cell>
          <cell r="AV91" t="str">
            <v>Si</v>
          </cell>
          <cell r="AW91" t="str">
            <v>Si</v>
          </cell>
          <cell r="AX91">
            <v>1</v>
          </cell>
          <cell r="AY91" t="str">
            <v>Mejor</v>
          </cell>
          <cell r="AZ91" t="str">
            <v>Igual</v>
          </cell>
          <cell r="BA91" t="str">
            <v>Mejor</v>
          </cell>
          <cell r="BB91" t="str">
            <v>Mejor</v>
          </cell>
        </row>
        <row r="92">
          <cell r="AL92">
            <v>9</v>
          </cell>
          <cell r="AM92">
            <v>10</v>
          </cell>
          <cell r="AN92">
            <v>10</v>
          </cell>
          <cell r="AO92">
            <v>8</v>
          </cell>
          <cell r="AP92">
            <v>10</v>
          </cell>
          <cell r="AQ92">
            <v>10</v>
          </cell>
          <cell r="AR92">
            <v>10</v>
          </cell>
          <cell r="AS92">
            <v>7</v>
          </cell>
          <cell r="AT92">
            <v>8</v>
          </cell>
          <cell r="AU92" t="str">
            <v>No</v>
          </cell>
          <cell r="AV92" t="str">
            <v>No</v>
          </cell>
          <cell r="AW92" t="str">
            <v>No</v>
          </cell>
          <cell r="AX92">
            <v>1</v>
          </cell>
          <cell r="AY92" t="str">
            <v>Mejor</v>
          </cell>
          <cell r="AZ92" t="str">
            <v>Mejor</v>
          </cell>
          <cell r="BA92" t="str">
            <v>Mejor</v>
          </cell>
          <cell r="BB92" t="str">
            <v>Mejor</v>
          </cell>
        </row>
        <row r="93">
          <cell r="AL93">
            <v>8</v>
          </cell>
          <cell r="AM93">
            <v>7</v>
          </cell>
          <cell r="AN93">
            <v>10</v>
          </cell>
          <cell r="AO93">
            <v>5</v>
          </cell>
          <cell r="AP93">
            <v>10</v>
          </cell>
          <cell r="AQ93">
            <v>8</v>
          </cell>
          <cell r="AR93">
            <v>10</v>
          </cell>
          <cell r="AS93">
            <v>6</v>
          </cell>
          <cell r="AT93">
            <v>7</v>
          </cell>
          <cell r="AU93" t="str">
            <v>Si</v>
          </cell>
          <cell r="AV93" t="str">
            <v>Si</v>
          </cell>
          <cell r="AW93" t="str">
            <v>Si</v>
          </cell>
          <cell r="AX93">
            <v>1</v>
          </cell>
          <cell r="AY93" t="str">
            <v>Igual</v>
          </cell>
          <cell r="AZ93" t="str">
            <v>Igual</v>
          </cell>
          <cell r="BA93" t="str">
            <v>Mejor</v>
          </cell>
          <cell r="BB93" t="str">
            <v>Mejor</v>
          </cell>
        </row>
        <row r="94">
          <cell r="AL94">
            <v>10</v>
          </cell>
          <cell r="AM94">
            <v>10</v>
          </cell>
          <cell r="AN94">
            <v>10</v>
          </cell>
          <cell r="AO94">
            <v>10</v>
          </cell>
          <cell r="AP94">
            <v>9</v>
          </cell>
          <cell r="AQ94">
            <v>10</v>
          </cell>
          <cell r="AR94">
            <v>10</v>
          </cell>
          <cell r="AS94">
            <v>10</v>
          </cell>
          <cell r="AT94">
            <v>10</v>
          </cell>
          <cell r="AU94" t="str">
            <v>No</v>
          </cell>
          <cell r="AV94" t="str">
            <v>No</v>
          </cell>
          <cell r="AW94" t="str">
            <v>No</v>
          </cell>
          <cell r="AX94">
            <v>1</v>
          </cell>
          <cell r="AY94" t="str">
            <v>Mejor</v>
          </cell>
          <cell r="AZ94" t="str">
            <v>Mejor</v>
          </cell>
          <cell r="BA94" t="str">
            <v>Igual</v>
          </cell>
          <cell r="BB94" t="str">
            <v>Igual</v>
          </cell>
        </row>
        <row r="95">
          <cell r="AL95">
            <v>10</v>
          </cell>
          <cell r="AM95">
            <v>6</v>
          </cell>
          <cell r="AN95">
            <v>10</v>
          </cell>
          <cell r="AO95">
            <v>7</v>
          </cell>
          <cell r="AP95">
            <v>5</v>
          </cell>
          <cell r="AQ95">
            <v>8</v>
          </cell>
          <cell r="AR95">
            <v>7</v>
          </cell>
          <cell r="AS95">
            <v>7</v>
          </cell>
          <cell r="AT95">
            <v>6</v>
          </cell>
          <cell r="AU95" t="str">
            <v>No</v>
          </cell>
          <cell r="AV95" t="str">
            <v>No</v>
          </cell>
          <cell r="AW95" t="str">
            <v>No</v>
          </cell>
          <cell r="AX95">
            <v>1</v>
          </cell>
          <cell r="AY95" t="str">
            <v>Igual</v>
          </cell>
          <cell r="AZ95" t="str">
            <v>Mejor</v>
          </cell>
          <cell r="BA95" t="str">
            <v>Igual</v>
          </cell>
          <cell r="BB95" t="str">
            <v>Igual</v>
          </cell>
        </row>
        <row r="96">
          <cell r="AL96">
            <v>10</v>
          </cell>
          <cell r="AM96">
            <v>10</v>
          </cell>
          <cell r="AN96">
            <v>10</v>
          </cell>
          <cell r="AO96">
            <v>4</v>
          </cell>
          <cell r="AP96">
            <v>9</v>
          </cell>
          <cell r="AQ96">
            <v>10</v>
          </cell>
          <cell r="AR96">
            <v>10</v>
          </cell>
          <cell r="AS96">
            <v>9</v>
          </cell>
          <cell r="AT96">
            <v>8</v>
          </cell>
          <cell r="AU96" t="str">
            <v>Si</v>
          </cell>
          <cell r="AV96" t="str">
            <v>Si</v>
          </cell>
          <cell r="AW96" t="str">
            <v>Si</v>
          </cell>
          <cell r="AX96">
            <v>2</v>
          </cell>
          <cell r="AY96" t="str">
            <v>Igual</v>
          </cell>
          <cell r="AZ96" t="str">
            <v>Igual</v>
          </cell>
          <cell r="BA96" t="str">
            <v>Igual</v>
          </cell>
          <cell r="BB96" t="str">
            <v>Igual</v>
          </cell>
        </row>
        <row r="97">
          <cell r="AL97">
            <v>10</v>
          </cell>
          <cell r="AM97">
            <v>10</v>
          </cell>
          <cell r="AN97">
            <v>10</v>
          </cell>
          <cell r="AO97">
            <v>10</v>
          </cell>
          <cell r="AP97">
            <v>9</v>
          </cell>
          <cell r="AQ97">
            <v>10</v>
          </cell>
          <cell r="AR97">
            <v>10</v>
          </cell>
          <cell r="AS97">
            <v>10</v>
          </cell>
          <cell r="AT97">
            <v>10</v>
          </cell>
          <cell r="AU97" t="str">
            <v>Si</v>
          </cell>
          <cell r="AV97" t="str">
            <v>Si</v>
          </cell>
          <cell r="AW97" t="str">
            <v>Si</v>
          </cell>
          <cell r="AX97">
            <v>4</v>
          </cell>
          <cell r="AY97" t="str">
            <v>Igual</v>
          </cell>
          <cell r="AZ97" t="str">
            <v>Igual</v>
          </cell>
          <cell r="BA97" t="str">
            <v>Mejor</v>
          </cell>
          <cell r="BB97" t="str">
            <v>Mucho mejor</v>
          </cell>
        </row>
        <row r="98">
          <cell r="AL98">
            <v>8</v>
          </cell>
          <cell r="AM98">
            <v>8</v>
          </cell>
          <cell r="AN98">
            <v>8</v>
          </cell>
          <cell r="AO98">
            <v>4</v>
          </cell>
          <cell r="AP98">
            <v>7</v>
          </cell>
          <cell r="AQ98">
            <v>6</v>
          </cell>
          <cell r="AR98">
            <v>8</v>
          </cell>
          <cell r="AS98">
            <v>8</v>
          </cell>
          <cell r="AT98">
            <v>8</v>
          </cell>
          <cell r="AU98" t="str">
            <v>No</v>
          </cell>
          <cell r="AV98" t="str">
            <v>No</v>
          </cell>
          <cell r="AW98" t="str">
            <v>No</v>
          </cell>
          <cell r="AX98">
            <v>1</v>
          </cell>
          <cell r="AY98" t="str">
            <v>Mucho mejor</v>
          </cell>
          <cell r="AZ98" t="str">
            <v>Mejor</v>
          </cell>
          <cell r="BA98" t="str">
            <v>Mejor</v>
          </cell>
          <cell r="BB98" t="str">
            <v>Mejor</v>
          </cell>
        </row>
        <row r="99">
          <cell r="AL99">
            <v>5</v>
          </cell>
          <cell r="AM99">
            <v>10</v>
          </cell>
          <cell r="AN99">
            <v>10</v>
          </cell>
          <cell r="AO99">
            <v>10</v>
          </cell>
          <cell r="AP99">
            <v>10</v>
          </cell>
          <cell r="AQ99">
            <v>10</v>
          </cell>
          <cell r="AR99">
            <v>10</v>
          </cell>
          <cell r="AS99">
            <v>10</v>
          </cell>
          <cell r="AT99">
            <v>10</v>
          </cell>
          <cell r="AU99" t="str">
            <v>Si</v>
          </cell>
          <cell r="AV99" t="str">
            <v>Si</v>
          </cell>
          <cell r="AW99" t="str">
            <v>Si</v>
          </cell>
          <cell r="AX99">
            <v>1</v>
          </cell>
          <cell r="AY99" t="str">
            <v>Mucho mejor</v>
          </cell>
          <cell r="AZ99" t="str">
            <v>Mejor</v>
          </cell>
          <cell r="BA99" t="str">
            <v>Mejor</v>
          </cell>
          <cell r="BB99" t="str">
            <v>Mejor</v>
          </cell>
        </row>
        <row r="100">
          <cell r="AL100">
            <v>10</v>
          </cell>
          <cell r="AM100">
            <v>10</v>
          </cell>
          <cell r="AN100">
            <v>10</v>
          </cell>
          <cell r="AO100">
            <v>5</v>
          </cell>
          <cell r="AP100">
            <v>10</v>
          </cell>
          <cell r="AQ100">
            <v>10</v>
          </cell>
          <cell r="AR100">
            <v>10</v>
          </cell>
          <cell r="AS100">
            <v>10</v>
          </cell>
          <cell r="AT100">
            <v>9</v>
          </cell>
          <cell r="AU100" t="str">
            <v>No</v>
          </cell>
          <cell r="AV100" t="str">
            <v>No</v>
          </cell>
          <cell r="AW100" t="str">
            <v>No</v>
          </cell>
          <cell r="AX100">
            <v>1</v>
          </cell>
          <cell r="AY100" t="str">
            <v>Mejor</v>
          </cell>
          <cell r="AZ100" t="str">
            <v>Mejor</v>
          </cell>
          <cell r="BA100" t="str">
            <v>Mucho mejor</v>
          </cell>
          <cell r="BB100" t="str">
            <v>Mucho mejor</v>
          </cell>
        </row>
        <row r="101">
          <cell r="AL101">
            <v>9</v>
          </cell>
          <cell r="AM101">
            <v>9</v>
          </cell>
          <cell r="AN101">
            <v>9</v>
          </cell>
          <cell r="AO101">
            <v>5</v>
          </cell>
          <cell r="AP101">
            <v>10</v>
          </cell>
          <cell r="AQ101">
            <v>10</v>
          </cell>
          <cell r="AR101">
            <v>10</v>
          </cell>
          <cell r="AS101">
            <v>10</v>
          </cell>
          <cell r="AT101">
            <v>9</v>
          </cell>
          <cell r="AU101" t="str">
            <v>Si</v>
          </cell>
          <cell r="AV101" t="str">
            <v>Si</v>
          </cell>
          <cell r="AW101" t="str">
            <v>Si</v>
          </cell>
          <cell r="AX101">
            <v>1</v>
          </cell>
          <cell r="AY101" t="str">
            <v>Mucho peor</v>
          </cell>
          <cell r="AZ101" t="str">
            <v>Peor</v>
          </cell>
          <cell r="BA101" t="str">
            <v>Peor</v>
          </cell>
          <cell r="BB101" t="str">
            <v>Mucho peor</v>
          </cell>
        </row>
        <row r="102">
          <cell r="AL102">
            <v>10</v>
          </cell>
          <cell r="AM102">
            <v>10</v>
          </cell>
          <cell r="AN102">
            <v>10</v>
          </cell>
          <cell r="AO102">
            <v>10</v>
          </cell>
          <cell r="AP102">
            <v>7</v>
          </cell>
          <cell r="AQ102">
            <v>10</v>
          </cell>
          <cell r="AR102">
            <v>4</v>
          </cell>
          <cell r="AS102">
            <v>8</v>
          </cell>
          <cell r="AT102">
            <v>8</v>
          </cell>
          <cell r="AU102" t="str">
            <v>No</v>
          </cell>
          <cell r="AV102" t="str">
            <v>No</v>
          </cell>
          <cell r="AW102" t="str">
            <v>No</v>
          </cell>
          <cell r="AX102">
            <v>3</v>
          </cell>
          <cell r="AY102" t="str">
            <v>Peor</v>
          </cell>
          <cell r="AZ102" t="str">
            <v>Mejor</v>
          </cell>
          <cell r="BA102" t="str">
            <v>Igual</v>
          </cell>
          <cell r="BB102" t="str">
            <v>Igual</v>
          </cell>
        </row>
        <row r="103">
          <cell r="AL103">
            <v>10</v>
          </cell>
          <cell r="AM103">
            <v>10</v>
          </cell>
          <cell r="AN103">
            <v>10</v>
          </cell>
          <cell r="AO103">
            <v>7</v>
          </cell>
          <cell r="AP103">
            <v>10</v>
          </cell>
          <cell r="AQ103">
            <v>10</v>
          </cell>
          <cell r="AR103">
            <v>10</v>
          </cell>
          <cell r="AS103">
            <v>10</v>
          </cell>
          <cell r="AT103">
            <v>9</v>
          </cell>
          <cell r="AU103" t="str">
            <v>Si</v>
          </cell>
          <cell r="AV103" t="str">
            <v>Si</v>
          </cell>
          <cell r="AW103" t="str">
            <v>Si</v>
          </cell>
          <cell r="AX103">
            <v>1</v>
          </cell>
          <cell r="AY103" t="str">
            <v>Igual</v>
          </cell>
          <cell r="AZ103" t="str">
            <v>Igual</v>
          </cell>
          <cell r="BA103" t="str">
            <v>Igual</v>
          </cell>
          <cell r="BB103" t="str">
            <v>Mucho mejor</v>
          </cell>
        </row>
        <row r="104">
          <cell r="AL104">
            <v>10</v>
          </cell>
          <cell r="AM104">
            <v>10</v>
          </cell>
          <cell r="AN104">
            <v>10</v>
          </cell>
          <cell r="AO104">
            <v>8</v>
          </cell>
          <cell r="AP104">
            <v>8</v>
          </cell>
          <cell r="AQ104">
            <v>8</v>
          </cell>
          <cell r="AR104">
            <v>10</v>
          </cell>
          <cell r="AS104">
            <v>9</v>
          </cell>
          <cell r="AT104" t="str">
            <v>No contesta (no leer)</v>
          </cell>
          <cell r="AU104" t="str">
            <v>No</v>
          </cell>
          <cell r="AV104" t="str">
            <v>No</v>
          </cell>
          <cell r="AW104" t="str">
            <v>No</v>
          </cell>
          <cell r="AX104">
            <v>1</v>
          </cell>
          <cell r="AY104" t="str">
            <v>Mejor</v>
          </cell>
          <cell r="AZ104" t="str">
            <v>Mejor</v>
          </cell>
          <cell r="BA104" t="str">
            <v>Mejor</v>
          </cell>
          <cell r="BB104" t="str">
            <v>Mucho mejor</v>
          </cell>
        </row>
        <row r="105">
          <cell r="AL105">
            <v>8</v>
          </cell>
          <cell r="AM105">
            <v>7</v>
          </cell>
          <cell r="AN105">
            <v>8</v>
          </cell>
          <cell r="AO105">
            <v>7</v>
          </cell>
          <cell r="AP105">
            <v>8</v>
          </cell>
          <cell r="AQ105">
            <v>8</v>
          </cell>
          <cell r="AR105">
            <v>7</v>
          </cell>
          <cell r="AS105">
            <v>8</v>
          </cell>
          <cell r="AT105">
            <v>8</v>
          </cell>
          <cell r="AU105" t="str">
            <v>No</v>
          </cell>
          <cell r="AV105" t="str">
            <v>No</v>
          </cell>
          <cell r="AW105" t="str">
            <v>No</v>
          </cell>
          <cell r="AX105">
            <v>1</v>
          </cell>
          <cell r="AY105" t="str">
            <v>Igual</v>
          </cell>
          <cell r="AZ105" t="str">
            <v>Igual</v>
          </cell>
          <cell r="BA105" t="str">
            <v>Mucho mejor</v>
          </cell>
          <cell r="BB105" t="str">
            <v>Mucho mejor</v>
          </cell>
        </row>
        <row r="106">
          <cell r="AL106">
            <v>10</v>
          </cell>
          <cell r="AM106">
            <v>10</v>
          </cell>
          <cell r="AN106">
            <v>10</v>
          </cell>
          <cell r="AO106">
            <v>10</v>
          </cell>
          <cell r="AP106">
            <v>10</v>
          </cell>
          <cell r="AQ106">
            <v>10</v>
          </cell>
          <cell r="AR106">
            <v>10</v>
          </cell>
          <cell r="AS106">
            <v>9</v>
          </cell>
          <cell r="AT106">
            <v>9</v>
          </cell>
          <cell r="AU106" t="str">
            <v>Si</v>
          </cell>
          <cell r="AV106" t="str">
            <v>Si</v>
          </cell>
          <cell r="AW106" t="str">
            <v>Si</v>
          </cell>
          <cell r="AX106">
            <v>1</v>
          </cell>
          <cell r="AY106" t="str">
            <v>Mejor</v>
          </cell>
          <cell r="AZ106" t="str">
            <v>Mejor</v>
          </cell>
          <cell r="BA106" t="str">
            <v>Mucho mejor</v>
          </cell>
          <cell r="BB106" t="str">
            <v>Mejor</v>
          </cell>
        </row>
        <row r="107">
          <cell r="AL107">
            <v>10</v>
          </cell>
          <cell r="AM107">
            <v>9</v>
          </cell>
          <cell r="AN107">
            <v>9</v>
          </cell>
          <cell r="AO107">
            <v>4</v>
          </cell>
          <cell r="AP107">
            <v>9</v>
          </cell>
          <cell r="AQ107">
            <v>9</v>
          </cell>
          <cell r="AR107">
            <v>10</v>
          </cell>
          <cell r="AS107">
            <v>9</v>
          </cell>
          <cell r="AT107">
            <v>7</v>
          </cell>
          <cell r="AU107" t="str">
            <v>Si</v>
          </cell>
          <cell r="AV107" t="str">
            <v>Si</v>
          </cell>
          <cell r="AW107" t="str">
            <v>Si</v>
          </cell>
          <cell r="AX107">
            <v>1</v>
          </cell>
          <cell r="AY107" t="str">
            <v>Igual</v>
          </cell>
          <cell r="AZ107" t="str">
            <v>Igual</v>
          </cell>
          <cell r="BA107" t="str">
            <v>Mejor</v>
          </cell>
          <cell r="BB107" t="str">
            <v>Igual</v>
          </cell>
        </row>
        <row r="108">
          <cell r="AL108">
            <v>10</v>
          </cell>
          <cell r="AM108">
            <v>10</v>
          </cell>
          <cell r="AN108">
            <v>10</v>
          </cell>
          <cell r="AO108">
            <v>2</v>
          </cell>
          <cell r="AP108">
            <v>10</v>
          </cell>
          <cell r="AQ108">
            <v>10</v>
          </cell>
          <cell r="AR108">
            <v>10</v>
          </cell>
          <cell r="AS108">
            <v>5</v>
          </cell>
          <cell r="AT108">
            <v>7</v>
          </cell>
          <cell r="AU108" t="str">
            <v>No</v>
          </cell>
          <cell r="AV108" t="str">
            <v>No</v>
          </cell>
          <cell r="AW108" t="str">
            <v>No</v>
          </cell>
          <cell r="AX108">
            <v>2</v>
          </cell>
          <cell r="AY108" t="str">
            <v>Igual</v>
          </cell>
          <cell r="AZ108" t="str">
            <v>Igual</v>
          </cell>
          <cell r="BA108" t="str">
            <v>Mejor</v>
          </cell>
          <cell r="BB108" t="str">
            <v>Mejor</v>
          </cell>
        </row>
        <row r="109">
          <cell r="AL109">
            <v>7</v>
          </cell>
          <cell r="AM109">
            <v>8</v>
          </cell>
          <cell r="AN109">
            <v>8</v>
          </cell>
          <cell r="AO109">
            <v>4</v>
          </cell>
          <cell r="AP109">
            <v>8</v>
          </cell>
          <cell r="AQ109">
            <v>9</v>
          </cell>
          <cell r="AR109">
            <v>9</v>
          </cell>
          <cell r="AS109">
            <v>8</v>
          </cell>
          <cell r="AT109">
            <v>8</v>
          </cell>
          <cell r="AU109" t="str">
            <v>Si</v>
          </cell>
          <cell r="AV109" t="str">
            <v>Si</v>
          </cell>
          <cell r="AW109" t="str">
            <v>No</v>
          </cell>
          <cell r="AX109">
            <v>1</v>
          </cell>
          <cell r="AY109" t="str">
            <v>Igual</v>
          </cell>
          <cell r="AZ109" t="str">
            <v>Igual</v>
          </cell>
          <cell r="BA109" t="str">
            <v>Igual</v>
          </cell>
          <cell r="BB109" t="str">
            <v>Igual</v>
          </cell>
        </row>
        <row r="110">
          <cell r="AL110">
            <v>10</v>
          </cell>
          <cell r="AM110" t="str">
            <v>No contesta (no leer)</v>
          </cell>
          <cell r="AN110">
            <v>10</v>
          </cell>
          <cell r="AO110">
            <v>4</v>
          </cell>
          <cell r="AP110">
            <v>8</v>
          </cell>
          <cell r="AQ110">
            <v>10</v>
          </cell>
          <cell r="AR110">
            <v>10</v>
          </cell>
          <cell r="AS110">
            <v>10</v>
          </cell>
          <cell r="AT110">
            <v>10</v>
          </cell>
          <cell r="AU110" t="str">
            <v>Si</v>
          </cell>
          <cell r="AV110" t="str">
            <v>Si</v>
          </cell>
          <cell r="AW110" t="str">
            <v>Si</v>
          </cell>
          <cell r="AX110">
            <v>2</v>
          </cell>
          <cell r="AY110" t="str">
            <v>Igual</v>
          </cell>
          <cell r="AZ110" t="str">
            <v>Igual</v>
          </cell>
          <cell r="BA110" t="str">
            <v>Mejor</v>
          </cell>
          <cell r="BB110" t="str">
            <v>Igual</v>
          </cell>
        </row>
        <row r="111">
          <cell r="AL111">
            <v>8</v>
          </cell>
          <cell r="AM111">
            <v>8</v>
          </cell>
          <cell r="AN111">
            <v>6</v>
          </cell>
          <cell r="AO111">
            <v>0</v>
          </cell>
          <cell r="AP111">
            <v>6</v>
          </cell>
          <cell r="AQ111">
            <v>10</v>
          </cell>
          <cell r="AR111">
            <v>10</v>
          </cell>
          <cell r="AS111">
            <v>8</v>
          </cell>
          <cell r="AT111">
            <v>6</v>
          </cell>
          <cell r="AU111" t="str">
            <v>Si</v>
          </cell>
          <cell r="AV111" t="str">
            <v>Si</v>
          </cell>
          <cell r="AW111" t="str">
            <v>Si</v>
          </cell>
          <cell r="AX111">
            <v>1</v>
          </cell>
          <cell r="AY111" t="str">
            <v>Igual</v>
          </cell>
          <cell r="AZ111" t="str">
            <v>Igual</v>
          </cell>
          <cell r="BA111" t="str">
            <v>Igual</v>
          </cell>
          <cell r="BB111" t="str">
            <v>Mejor</v>
          </cell>
        </row>
        <row r="112">
          <cell r="AL112">
            <v>8</v>
          </cell>
          <cell r="AM112">
            <v>8</v>
          </cell>
          <cell r="AN112">
            <v>8</v>
          </cell>
          <cell r="AO112">
            <v>8</v>
          </cell>
          <cell r="AP112">
            <v>10</v>
          </cell>
          <cell r="AQ112">
            <v>10</v>
          </cell>
          <cell r="AR112">
            <v>10</v>
          </cell>
          <cell r="AS112">
            <v>7</v>
          </cell>
          <cell r="AT112">
            <v>8</v>
          </cell>
          <cell r="AU112" t="str">
            <v>Si</v>
          </cell>
          <cell r="AV112" t="str">
            <v>Si</v>
          </cell>
          <cell r="AW112" t="str">
            <v>Si</v>
          </cell>
          <cell r="AX112">
            <v>4</v>
          </cell>
          <cell r="AY112" t="str">
            <v>Mejor</v>
          </cell>
          <cell r="AZ112" t="str">
            <v>Mejor</v>
          </cell>
          <cell r="BA112" t="str">
            <v>Mejor</v>
          </cell>
          <cell r="BB112" t="str">
            <v>Mejor</v>
          </cell>
        </row>
        <row r="113">
          <cell r="AL113">
            <v>10</v>
          </cell>
          <cell r="AM113">
            <v>9</v>
          </cell>
          <cell r="AN113">
            <v>10</v>
          </cell>
          <cell r="AO113">
            <v>5</v>
          </cell>
          <cell r="AP113">
            <v>10</v>
          </cell>
          <cell r="AQ113">
            <v>10</v>
          </cell>
          <cell r="AR113">
            <v>9</v>
          </cell>
          <cell r="AS113">
            <v>9</v>
          </cell>
          <cell r="AT113">
            <v>6</v>
          </cell>
          <cell r="AU113" t="str">
            <v>Si</v>
          </cell>
          <cell r="AV113" t="str">
            <v>Si</v>
          </cell>
          <cell r="AW113" t="str">
            <v>Si</v>
          </cell>
          <cell r="AX113">
            <v>1</v>
          </cell>
          <cell r="AY113" t="str">
            <v>Igual</v>
          </cell>
          <cell r="AZ113" t="str">
            <v>Igual</v>
          </cell>
          <cell r="BA113" t="str">
            <v>Igual</v>
          </cell>
          <cell r="BB113" t="str">
            <v>Igual</v>
          </cell>
        </row>
        <row r="114">
          <cell r="AL114">
            <v>6</v>
          </cell>
          <cell r="AM114">
            <v>7</v>
          </cell>
          <cell r="AN114">
            <v>8</v>
          </cell>
          <cell r="AO114">
            <v>9</v>
          </cell>
          <cell r="AP114">
            <v>6</v>
          </cell>
          <cell r="AQ114">
            <v>7</v>
          </cell>
          <cell r="AR114">
            <v>8</v>
          </cell>
          <cell r="AS114">
            <v>8</v>
          </cell>
          <cell r="AT114">
            <v>8</v>
          </cell>
          <cell r="AU114" t="str">
            <v>No</v>
          </cell>
          <cell r="AV114" t="str">
            <v>No</v>
          </cell>
          <cell r="AW114" t="str">
            <v>No</v>
          </cell>
          <cell r="AX114">
            <v>1</v>
          </cell>
          <cell r="AY114" t="str">
            <v>Igual</v>
          </cell>
          <cell r="AZ114" t="str">
            <v>Mejor</v>
          </cell>
          <cell r="BA114" t="str">
            <v>Igual</v>
          </cell>
          <cell r="BB114" t="str">
            <v>Igual</v>
          </cell>
        </row>
        <row r="115">
          <cell r="AL115">
            <v>6</v>
          </cell>
          <cell r="AM115">
            <v>9</v>
          </cell>
          <cell r="AN115">
            <v>9</v>
          </cell>
          <cell r="AO115">
            <v>5</v>
          </cell>
          <cell r="AP115">
            <v>10</v>
          </cell>
          <cell r="AQ115">
            <v>10</v>
          </cell>
          <cell r="AR115">
            <v>10</v>
          </cell>
          <cell r="AS115">
            <v>10</v>
          </cell>
          <cell r="AT115">
            <v>9</v>
          </cell>
          <cell r="AU115" t="str">
            <v>No</v>
          </cell>
          <cell r="AV115" t="str">
            <v>Si</v>
          </cell>
          <cell r="AW115" t="str">
            <v>No</v>
          </cell>
          <cell r="AX115">
            <v>3</v>
          </cell>
          <cell r="AY115" t="str">
            <v>Igual</v>
          </cell>
          <cell r="AZ115" t="str">
            <v>Igual</v>
          </cell>
          <cell r="BA115" t="str">
            <v>Igual</v>
          </cell>
          <cell r="BB115" t="str">
            <v>Igual</v>
          </cell>
        </row>
        <row r="116">
          <cell r="AL116">
            <v>7</v>
          </cell>
          <cell r="AM116">
            <v>9</v>
          </cell>
          <cell r="AN116">
            <v>10</v>
          </cell>
          <cell r="AO116">
            <v>6</v>
          </cell>
          <cell r="AP116">
            <v>9</v>
          </cell>
          <cell r="AQ116">
            <v>10</v>
          </cell>
          <cell r="AR116">
            <v>10</v>
          </cell>
          <cell r="AS116">
            <v>10</v>
          </cell>
          <cell r="AT116">
            <v>9</v>
          </cell>
          <cell r="AU116" t="str">
            <v>No</v>
          </cell>
          <cell r="AV116" t="str">
            <v>No</v>
          </cell>
          <cell r="AW116" t="str">
            <v>No</v>
          </cell>
          <cell r="AX116">
            <v>3</v>
          </cell>
          <cell r="AY116" t="str">
            <v>Igual</v>
          </cell>
          <cell r="AZ116" t="str">
            <v>Mejor</v>
          </cell>
          <cell r="BA116" t="str">
            <v>Igual</v>
          </cell>
          <cell r="BB116" t="str">
            <v>Igual</v>
          </cell>
        </row>
        <row r="117">
          <cell r="AL117">
            <v>9</v>
          </cell>
          <cell r="AM117">
            <v>8</v>
          </cell>
          <cell r="AN117">
            <v>9</v>
          </cell>
          <cell r="AO117">
            <v>9</v>
          </cell>
          <cell r="AP117">
            <v>10</v>
          </cell>
          <cell r="AQ117">
            <v>8</v>
          </cell>
          <cell r="AR117">
            <v>9</v>
          </cell>
          <cell r="AS117">
            <v>7</v>
          </cell>
          <cell r="AT117">
            <v>8</v>
          </cell>
          <cell r="AU117" t="str">
            <v>No</v>
          </cell>
          <cell r="AV117" t="str">
            <v>No</v>
          </cell>
          <cell r="AW117" t="str">
            <v>No</v>
          </cell>
          <cell r="AX117">
            <v>4</v>
          </cell>
          <cell r="AY117" t="str">
            <v>Igual</v>
          </cell>
          <cell r="AZ117" t="str">
            <v>Igual</v>
          </cell>
          <cell r="BA117" t="str">
            <v>Igual</v>
          </cell>
          <cell r="BB117" t="str">
            <v>Mejor</v>
          </cell>
        </row>
        <row r="118">
          <cell r="AL118">
            <v>10</v>
          </cell>
          <cell r="AM118">
            <v>10</v>
          </cell>
          <cell r="AN118">
            <v>10</v>
          </cell>
          <cell r="AO118">
            <v>5</v>
          </cell>
          <cell r="AP118">
            <v>10</v>
          </cell>
          <cell r="AQ118">
            <v>10</v>
          </cell>
          <cell r="AR118">
            <v>10</v>
          </cell>
          <cell r="AS118">
            <v>10</v>
          </cell>
          <cell r="AT118">
            <v>9</v>
          </cell>
          <cell r="AU118" t="str">
            <v>Si</v>
          </cell>
          <cell r="AV118" t="str">
            <v>Si</v>
          </cell>
          <cell r="AW118" t="str">
            <v>Si</v>
          </cell>
          <cell r="AX118">
            <v>4</v>
          </cell>
          <cell r="AY118" t="str">
            <v>Mucho mejor</v>
          </cell>
          <cell r="AZ118" t="str">
            <v>Mucho mejor</v>
          </cell>
          <cell r="BA118" t="str">
            <v>Mucho mejor</v>
          </cell>
          <cell r="BB118" t="str">
            <v>Mucho mejor</v>
          </cell>
        </row>
        <row r="119">
          <cell r="AL119">
            <v>8</v>
          </cell>
          <cell r="AM119">
            <v>8</v>
          </cell>
          <cell r="AN119">
            <v>8</v>
          </cell>
          <cell r="AO119">
            <v>6</v>
          </cell>
          <cell r="AP119">
            <v>8</v>
          </cell>
          <cell r="AQ119">
            <v>7</v>
          </cell>
          <cell r="AR119">
            <v>7</v>
          </cell>
          <cell r="AS119">
            <v>8</v>
          </cell>
          <cell r="AT119">
            <v>8</v>
          </cell>
          <cell r="AU119" t="str">
            <v>Si</v>
          </cell>
          <cell r="AV119" t="str">
            <v>Si</v>
          </cell>
          <cell r="AW119" t="str">
            <v>Si</v>
          </cell>
          <cell r="AX119">
            <v>2</v>
          </cell>
          <cell r="AY119" t="str">
            <v>Igual</v>
          </cell>
          <cell r="AZ119" t="str">
            <v>Igual</v>
          </cell>
          <cell r="BA119" t="str">
            <v>Igual</v>
          </cell>
          <cell r="BB119" t="str">
            <v>Mejor</v>
          </cell>
        </row>
        <row r="120">
          <cell r="AL120">
            <v>8</v>
          </cell>
          <cell r="AM120">
            <v>8</v>
          </cell>
          <cell r="AN120">
            <v>9</v>
          </cell>
          <cell r="AO120">
            <v>5</v>
          </cell>
          <cell r="AP120">
            <v>10</v>
          </cell>
          <cell r="AQ120">
            <v>10</v>
          </cell>
          <cell r="AR120">
            <v>10</v>
          </cell>
          <cell r="AS120">
            <v>8</v>
          </cell>
          <cell r="AT120">
            <v>10</v>
          </cell>
          <cell r="AU120" t="str">
            <v>Si</v>
          </cell>
          <cell r="AV120" t="str">
            <v>Si</v>
          </cell>
          <cell r="AW120" t="str">
            <v>Si</v>
          </cell>
          <cell r="AX120">
            <v>1</v>
          </cell>
          <cell r="AY120" t="str">
            <v>Mucho mejor</v>
          </cell>
          <cell r="AZ120" t="str">
            <v>Mejor</v>
          </cell>
          <cell r="BA120" t="str">
            <v>Mejor</v>
          </cell>
          <cell r="BB120" t="str">
            <v>Mejor</v>
          </cell>
        </row>
        <row r="121">
          <cell r="AL121">
            <v>9</v>
          </cell>
          <cell r="AM121">
            <v>7</v>
          </cell>
          <cell r="AN121">
            <v>8</v>
          </cell>
          <cell r="AO121">
            <v>6</v>
          </cell>
          <cell r="AP121">
            <v>9</v>
          </cell>
          <cell r="AQ121">
            <v>9</v>
          </cell>
          <cell r="AR121">
            <v>9</v>
          </cell>
          <cell r="AS121">
            <v>10</v>
          </cell>
          <cell r="AT121">
            <v>8</v>
          </cell>
          <cell r="AU121" t="str">
            <v>Si</v>
          </cell>
          <cell r="AV121" t="str">
            <v>Si</v>
          </cell>
          <cell r="AW121" t="str">
            <v>Si</v>
          </cell>
          <cell r="AX121">
            <v>4</v>
          </cell>
          <cell r="AY121" t="str">
            <v>Mejor</v>
          </cell>
          <cell r="AZ121" t="str">
            <v>Mejor</v>
          </cell>
          <cell r="BA121" t="str">
            <v>Mejor</v>
          </cell>
          <cell r="BB121" t="str">
            <v>Mejor</v>
          </cell>
        </row>
        <row r="122">
          <cell r="AL122">
            <v>8</v>
          </cell>
          <cell r="AM122">
            <v>5</v>
          </cell>
          <cell r="AN122">
            <v>8</v>
          </cell>
          <cell r="AO122">
            <v>5</v>
          </cell>
          <cell r="AP122">
            <v>9</v>
          </cell>
          <cell r="AQ122">
            <v>9</v>
          </cell>
          <cell r="AR122">
            <v>9</v>
          </cell>
          <cell r="AS122">
            <v>5</v>
          </cell>
          <cell r="AT122">
            <v>8</v>
          </cell>
          <cell r="AU122" t="str">
            <v>Si</v>
          </cell>
          <cell r="AV122" t="str">
            <v>Si</v>
          </cell>
          <cell r="AW122" t="str">
            <v>Si</v>
          </cell>
          <cell r="AX122">
            <v>4</v>
          </cell>
          <cell r="AY122" t="str">
            <v>Mejor</v>
          </cell>
          <cell r="AZ122" t="str">
            <v>Igual</v>
          </cell>
          <cell r="BA122" t="str">
            <v>Igual</v>
          </cell>
          <cell r="BB122" t="str">
            <v>Mejor</v>
          </cell>
        </row>
        <row r="123">
          <cell r="AL123">
            <v>9</v>
          </cell>
          <cell r="AM123">
            <v>9</v>
          </cell>
          <cell r="AN123">
            <v>9</v>
          </cell>
          <cell r="AO123">
            <v>9</v>
          </cell>
          <cell r="AP123">
            <v>9</v>
          </cell>
          <cell r="AQ123">
            <v>9</v>
          </cell>
          <cell r="AR123">
            <v>9</v>
          </cell>
          <cell r="AS123">
            <v>9</v>
          </cell>
          <cell r="AT123">
            <v>9</v>
          </cell>
          <cell r="AU123" t="str">
            <v>Si</v>
          </cell>
          <cell r="AV123" t="str">
            <v>Si</v>
          </cell>
          <cell r="AW123" t="str">
            <v>Si</v>
          </cell>
          <cell r="AX123">
            <v>1</v>
          </cell>
          <cell r="AY123" t="str">
            <v>Igual</v>
          </cell>
          <cell r="AZ123" t="str">
            <v>Igual</v>
          </cell>
          <cell r="BA123" t="str">
            <v>Igual</v>
          </cell>
          <cell r="BB123" t="str">
            <v>Igual</v>
          </cell>
        </row>
        <row r="124">
          <cell r="AL124">
            <v>5</v>
          </cell>
          <cell r="AM124">
            <v>6</v>
          </cell>
          <cell r="AN124">
            <v>6</v>
          </cell>
          <cell r="AO124">
            <v>5</v>
          </cell>
          <cell r="AP124">
            <v>8</v>
          </cell>
          <cell r="AQ124">
            <v>0</v>
          </cell>
          <cell r="AR124">
            <v>5</v>
          </cell>
          <cell r="AS124">
            <v>0</v>
          </cell>
          <cell r="AT124">
            <v>3</v>
          </cell>
          <cell r="AU124" t="str">
            <v>Si</v>
          </cell>
          <cell r="AV124" t="str">
            <v>Si</v>
          </cell>
          <cell r="AW124" t="str">
            <v>Si</v>
          </cell>
          <cell r="AX124">
            <v>1</v>
          </cell>
          <cell r="AY124" t="str">
            <v>Igual</v>
          </cell>
          <cell r="AZ124" t="str">
            <v>Peor</v>
          </cell>
          <cell r="BA124" t="str">
            <v>Peor</v>
          </cell>
          <cell r="BB124" t="str">
            <v>Peor</v>
          </cell>
        </row>
        <row r="125">
          <cell r="AL125">
            <v>9</v>
          </cell>
          <cell r="AM125">
            <v>9</v>
          </cell>
          <cell r="AN125">
            <v>8</v>
          </cell>
          <cell r="AO125">
            <v>10</v>
          </cell>
          <cell r="AP125">
            <v>10</v>
          </cell>
          <cell r="AQ125">
            <v>10</v>
          </cell>
          <cell r="AR125">
            <v>10</v>
          </cell>
          <cell r="AS125">
            <v>9</v>
          </cell>
          <cell r="AT125">
            <v>10</v>
          </cell>
          <cell r="AU125" t="str">
            <v>Si</v>
          </cell>
          <cell r="AV125" t="str">
            <v>Si</v>
          </cell>
          <cell r="AW125" t="str">
            <v>Si</v>
          </cell>
          <cell r="AX125">
            <v>1</v>
          </cell>
          <cell r="AY125" t="str">
            <v>Igual</v>
          </cell>
          <cell r="AZ125" t="str">
            <v>Igual</v>
          </cell>
          <cell r="BA125" t="str">
            <v>Mucho mejor</v>
          </cell>
          <cell r="BB125" t="str">
            <v>Mucho mejor</v>
          </cell>
        </row>
        <row r="126">
          <cell r="AL126">
            <v>10</v>
          </cell>
          <cell r="AM126">
            <v>10</v>
          </cell>
          <cell r="AN126">
            <v>8</v>
          </cell>
          <cell r="AO126">
            <v>8</v>
          </cell>
          <cell r="AP126">
            <v>9</v>
          </cell>
          <cell r="AQ126">
            <v>8</v>
          </cell>
          <cell r="AR126">
            <v>9</v>
          </cell>
          <cell r="AS126">
            <v>10</v>
          </cell>
          <cell r="AT126">
            <v>9</v>
          </cell>
          <cell r="AU126" t="str">
            <v>Si</v>
          </cell>
          <cell r="AV126" t="str">
            <v>Si</v>
          </cell>
          <cell r="AW126" t="str">
            <v>Si</v>
          </cell>
          <cell r="AX126">
            <v>1</v>
          </cell>
          <cell r="AY126" t="str">
            <v>Igual</v>
          </cell>
          <cell r="AZ126" t="str">
            <v>Igual</v>
          </cell>
          <cell r="BA126" t="str">
            <v>Igual</v>
          </cell>
          <cell r="BB126" t="str">
            <v>Mejor</v>
          </cell>
        </row>
        <row r="127">
          <cell r="AL127">
            <v>10</v>
          </cell>
          <cell r="AM127">
            <v>10</v>
          </cell>
          <cell r="AN127">
            <v>10</v>
          </cell>
          <cell r="AO127">
            <v>10</v>
          </cell>
          <cell r="AP127">
            <v>10</v>
          </cell>
          <cell r="AQ127">
            <v>10</v>
          </cell>
          <cell r="AR127">
            <v>10</v>
          </cell>
          <cell r="AS127">
            <v>10</v>
          </cell>
          <cell r="AT127">
            <v>10</v>
          </cell>
          <cell r="AU127" t="str">
            <v>No</v>
          </cell>
          <cell r="AV127" t="str">
            <v>No</v>
          </cell>
          <cell r="AW127" t="str">
            <v>No</v>
          </cell>
          <cell r="AX127">
            <v>4</v>
          </cell>
          <cell r="AY127" t="str">
            <v>Mejor</v>
          </cell>
          <cell r="AZ127" t="str">
            <v>Mejor</v>
          </cell>
          <cell r="BA127" t="str">
            <v>Mejor</v>
          </cell>
          <cell r="BB127" t="str">
            <v>Mejor</v>
          </cell>
        </row>
        <row r="128">
          <cell r="AL128">
            <v>7</v>
          </cell>
          <cell r="AM128">
            <v>7</v>
          </cell>
          <cell r="AN128">
            <v>10</v>
          </cell>
          <cell r="AO128">
            <v>7</v>
          </cell>
          <cell r="AP128">
            <v>8</v>
          </cell>
          <cell r="AQ128">
            <v>9</v>
          </cell>
          <cell r="AR128">
            <v>10</v>
          </cell>
          <cell r="AS128">
            <v>10</v>
          </cell>
          <cell r="AT128">
            <v>8</v>
          </cell>
          <cell r="AU128" t="str">
            <v>Si</v>
          </cell>
          <cell r="AV128" t="str">
            <v>Si</v>
          </cell>
          <cell r="AW128" t="str">
            <v>Si</v>
          </cell>
          <cell r="AX128">
            <v>1</v>
          </cell>
          <cell r="AY128" t="str">
            <v>Mucho mejor</v>
          </cell>
          <cell r="AZ128" t="str">
            <v>Mucho mejor</v>
          </cell>
          <cell r="BA128" t="str">
            <v>Igual</v>
          </cell>
          <cell r="BB128" t="str">
            <v>Mejor</v>
          </cell>
        </row>
        <row r="129">
          <cell r="AL129">
            <v>8</v>
          </cell>
          <cell r="AM129">
            <v>9</v>
          </cell>
          <cell r="AN129">
            <v>5</v>
          </cell>
          <cell r="AO129">
            <v>5</v>
          </cell>
          <cell r="AP129">
            <v>8</v>
          </cell>
          <cell r="AQ129">
            <v>6</v>
          </cell>
          <cell r="AR129">
            <v>8</v>
          </cell>
          <cell r="AS129">
            <v>5</v>
          </cell>
          <cell r="AT129">
            <v>8</v>
          </cell>
          <cell r="AU129" t="str">
            <v>No</v>
          </cell>
          <cell r="AV129" t="str">
            <v>Si</v>
          </cell>
          <cell r="AW129" t="str">
            <v>No</v>
          </cell>
          <cell r="AX129">
            <v>4</v>
          </cell>
          <cell r="AY129" t="str">
            <v>Igual</v>
          </cell>
          <cell r="AZ129" t="str">
            <v>Igual</v>
          </cell>
          <cell r="BA129" t="str">
            <v>Igual</v>
          </cell>
          <cell r="BB129" t="str">
            <v>Igual</v>
          </cell>
        </row>
        <row r="130">
          <cell r="AL130">
            <v>8</v>
          </cell>
          <cell r="AM130">
            <v>10</v>
          </cell>
          <cell r="AN130">
            <v>9</v>
          </cell>
          <cell r="AO130">
            <v>10</v>
          </cell>
          <cell r="AP130">
            <v>8</v>
          </cell>
          <cell r="AQ130">
            <v>8</v>
          </cell>
          <cell r="AR130">
            <v>8</v>
          </cell>
          <cell r="AS130">
            <v>5</v>
          </cell>
          <cell r="AT130">
            <v>7</v>
          </cell>
          <cell r="AU130" t="str">
            <v>No</v>
          </cell>
          <cell r="AV130" t="str">
            <v>No</v>
          </cell>
          <cell r="AW130" t="str">
            <v>No</v>
          </cell>
          <cell r="AX130">
            <v>1</v>
          </cell>
          <cell r="AY130" t="str">
            <v>Igual</v>
          </cell>
          <cell r="AZ130" t="str">
            <v>Igual</v>
          </cell>
          <cell r="BA130" t="str">
            <v>Igual</v>
          </cell>
          <cell r="BB130" t="str">
            <v>Igual</v>
          </cell>
        </row>
        <row r="131">
          <cell r="AL131">
            <v>8</v>
          </cell>
          <cell r="AM131">
            <v>8</v>
          </cell>
          <cell r="AN131">
            <v>9</v>
          </cell>
          <cell r="AO131">
            <v>7</v>
          </cell>
          <cell r="AP131">
            <v>9</v>
          </cell>
          <cell r="AQ131">
            <v>9</v>
          </cell>
          <cell r="AR131">
            <v>9</v>
          </cell>
          <cell r="AS131">
            <v>9</v>
          </cell>
          <cell r="AT131">
            <v>9</v>
          </cell>
          <cell r="AU131" t="str">
            <v>No</v>
          </cell>
          <cell r="AV131" t="str">
            <v>No</v>
          </cell>
          <cell r="AW131" t="str">
            <v>No</v>
          </cell>
          <cell r="AX131">
            <v>1</v>
          </cell>
          <cell r="AY131" t="str">
            <v>Mejor</v>
          </cell>
          <cell r="AZ131" t="str">
            <v>Mejor</v>
          </cell>
          <cell r="BA131" t="str">
            <v>Mejor</v>
          </cell>
          <cell r="BB131" t="str">
            <v>Mejor</v>
          </cell>
        </row>
        <row r="132">
          <cell r="AL132">
            <v>10</v>
          </cell>
          <cell r="AM132">
            <v>10</v>
          </cell>
          <cell r="AN132">
            <v>10</v>
          </cell>
          <cell r="AO132">
            <v>10</v>
          </cell>
          <cell r="AP132">
            <v>10</v>
          </cell>
          <cell r="AQ132">
            <v>10</v>
          </cell>
          <cell r="AR132">
            <v>10</v>
          </cell>
          <cell r="AS132">
            <v>10</v>
          </cell>
          <cell r="AT132">
            <v>10</v>
          </cell>
          <cell r="AU132" t="str">
            <v>Si</v>
          </cell>
          <cell r="AV132" t="str">
            <v>Si</v>
          </cell>
          <cell r="AW132" t="str">
            <v>Si</v>
          </cell>
          <cell r="AX132">
            <v>1</v>
          </cell>
          <cell r="AY132" t="str">
            <v>Igual</v>
          </cell>
          <cell r="AZ132" t="str">
            <v>Igual</v>
          </cell>
          <cell r="BA132" t="str">
            <v>Igual</v>
          </cell>
          <cell r="BB132" t="str">
            <v>Igual</v>
          </cell>
        </row>
        <row r="133">
          <cell r="AL133">
            <v>10</v>
          </cell>
          <cell r="AM133">
            <v>9</v>
          </cell>
          <cell r="AN133">
            <v>9</v>
          </cell>
          <cell r="AO133">
            <v>7</v>
          </cell>
          <cell r="AP133">
            <v>7</v>
          </cell>
          <cell r="AQ133">
            <v>8</v>
          </cell>
          <cell r="AR133">
            <v>8</v>
          </cell>
          <cell r="AS133">
            <v>9</v>
          </cell>
          <cell r="AT133">
            <v>9</v>
          </cell>
          <cell r="AU133" t="str">
            <v>Si</v>
          </cell>
          <cell r="AV133" t="str">
            <v>Si</v>
          </cell>
          <cell r="AW133" t="str">
            <v>Si</v>
          </cell>
          <cell r="AX133">
            <v>1</v>
          </cell>
          <cell r="AY133" t="str">
            <v>Mejor</v>
          </cell>
          <cell r="AZ133" t="str">
            <v>Mejor</v>
          </cell>
          <cell r="BA133" t="str">
            <v>Mejor</v>
          </cell>
          <cell r="BB133" t="str">
            <v>Mejor</v>
          </cell>
        </row>
        <row r="134">
          <cell r="AL134">
            <v>10</v>
          </cell>
          <cell r="AM134">
            <v>9</v>
          </cell>
          <cell r="AN134">
            <v>7</v>
          </cell>
          <cell r="AO134">
            <v>10</v>
          </cell>
          <cell r="AP134">
            <v>9</v>
          </cell>
          <cell r="AQ134">
            <v>10</v>
          </cell>
          <cell r="AR134">
            <v>10</v>
          </cell>
          <cell r="AS134">
            <v>10</v>
          </cell>
          <cell r="AT134">
            <v>9</v>
          </cell>
          <cell r="AU134" t="str">
            <v>No</v>
          </cell>
          <cell r="AV134" t="str">
            <v>No</v>
          </cell>
          <cell r="AW134" t="str">
            <v>No</v>
          </cell>
          <cell r="AX134">
            <v>4</v>
          </cell>
          <cell r="AY134" t="str">
            <v>Igual</v>
          </cell>
          <cell r="AZ134" t="str">
            <v>Mejor</v>
          </cell>
          <cell r="BA134" t="str">
            <v>Igual</v>
          </cell>
          <cell r="BB134" t="str">
            <v>Mejor</v>
          </cell>
        </row>
        <row r="135">
          <cell r="AL135">
            <v>8</v>
          </cell>
          <cell r="AM135">
            <v>8</v>
          </cell>
          <cell r="AN135">
            <v>9</v>
          </cell>
          <cell r="AO135">
            <v>8</v>
          </cell>
          <cell r="AP135">
            <v>9</v>
          </cell>
          <cell r="AQ135">
            <v>9</v>
          </cell>
          <cell r="AR135">
            <v>9</v>
          </cell>
          <cell r="AS135">
            <v>8</v>
          </cell>
          <cell r="AT135">
            <v>8</v>
          </cell>
          <cell r="AU135" t="str">
            <v>No</v>
          </cell>
          <cell r="AV135" t="str">
            <v>No</v>
          </cell>
          <cell r="AW135" t="str">
            <v>No</v>
          </cell>
          <cell r="AX135">
            <v>4</v>
          </cell>
          <cell r="AY135" t="str">
            <v>Igual</v>
          </cell>
          <cell r="AZ135" t="str">
            <v>Igual</v>
          </cell>
          <cell r="BA135" t="str">
            <v>Igual</v>
          </cell>
          <cell r="BB135" t="str">
            <v>Mejor</v>
          </cell>
        </row>
        <row r="136">
          <cell r="AL136">
            <v>10</v>
          </cell>
          <cell r="AM136">
            <v>10</v>
          </cell>
          <cell r="AN136">
            <v>10</v>
          </cell>
          <cell r="AO136">
            <v>8</v>
          </cell>
          <cell r="AP136">
            <v>10</v>
          </cell>
          <cell r="AQ136">
            <v>10</v>
          </cell>
          <cell r="AR136">
            <v>10</v>
          </cell>
          <cell r="AS136">
            <v>10</v>
          </cell>
          <cell r="AT136">
            <v>10</v>
          </cell>
          <cell r="AU136" t="str">
            <v>Si</v>
          </cell>
          <cell r="AV136" t="str">
            <v>Si</v>
          </cell>
          <cell r="AW136" t="str">
            <v>Si</v>
          </cell>
          <cell r="AX136">
            <v>4</v>
          </cell>
          <cell r="AY136" t="str">
            <v>Igual</v>
          </cell>
          <cell r="AZ136" t="str">
            <v>Igual</v>
          </cell>
          <cell r="BA136" t="str">
            <v>Igual</v>
          </cell>
          <cell r="BB136" t="str">
            <v>Igual</v>
          </cell>
        </row>
        <row r="137">
          <cell r="AL137">
            <v>10</v>
          </cell>
          <cell r="AM137">
            <v>10</v>
          </cell>
          <cell r="AN137">
            <v>10</v>
          </cell>
          <cell r="AO137">
            <v>8</v>
          </cell>
          <cell r="AP137">
            <v>10</v>
          </cell>
          <cell r="AQ137">
            <v>10</v>
          </cell>
          <cell r="AR137">
            <v>10</v>
          </cell>
          <cell r="AS137">
            <v>10</v>
          </cell>
          <cell r="AT137">
            <v>10</v>
          </cell>
          <cell r="AU137" t="str">
            <v>Si</v>
          </cell>
          <cell r="AV137" t="str">
            <v>Si</v>
          </cell>
          <cell r="AW137" t="str">
            <v>Si</v>
          </cell>
          <cell r="AX137">
            <v>1</v>
          </cell>
          <cell r="AY137" t="str">
            <v>Mucho mejor</v>
          </cell>
          <cell r="AZ137" t="str">
            <v>Mucho mejor</v>
          </cell>
          <cell r="BA137" t="str">
            <v>Mucho mejor</v>
          </cell>
          <cell r="BB137" t="str">
            <v>Mucho mejor</v>
          </cell>
        </row>
        <row r="138">
          <cell r="AL138">
            <v>9</v>
          </cell>
          <cell r="AM138">
            <v>8</v>
          </cell>
          <cell r="AN138">
            <v>8</v>
          </cell>
          <cell r="AO138">
            <v>5</v>
          </cell>
          <cell r="AP138">
            <v>9</v>
          </cell>
          <cell r="AQ138">
            <v>9</v>
          </cell>
          <cell r="AR138">
            <v>9</v>
          </cell>
          <cell r="AS138">
            <v>9</v>
          </cell>
          <cell r="AT138">
            <v>9</v>
          </cell>
          <cell r="AU138" t="str">
            <v>No</v>
          </cell>
          <cell r="AV138" t="str">
            <v>No</v>
          </cell>
          <cell r="AW138" t="str">
            <v>No</v>
          </cell>
          <cell r="AX138">
            <v>1</v>
          </cell>
          <cell r="AY138" t="str">
            <v>Mejor</v>
          </cell>
          <cell r="AZ138" t="str">
            <v>Igual</v>
          </cell>
          <cell r="BA138" t="str">
            <v>Igual</v>
          </cell>
          <cell r="BB138" t="str">
            <v>Igual</v>
          </cell>
        </row>
        <row r="139">
          <cell r="AL139">
            <v>8</v>
          </cell>
          <cell r="AM139">
            <v>8</v>
          </cell>
          <cell r="AN139">
            <v>8</v>
          </cell>
          <cell r="AO139">
            <v>8</v>
          </cell>
          <cell r="AP139">
            <v>10</v>
          </cell>
          <cell r="AQ139">
            <v>10</v>
          </cell>
          <cell r="AR139">
            <v>10</v>
          </cell>
          <cell r="AS139">
            <v>9</v>
          </cell>
          <cell r="AT139">
            <v>10</v>
          </cell>
          <cell r="AU139" t="str">
            <v>No</v>
          </cell>
          <cell r="AV139" t="str">
            <v>No</v>
          </cell>
          <cell r="AW139" t="str">
            <v>No</v>
          </cell>
          <cell r="AX139">
            <v>1</v>
          </cell>
          <cell r="AY139" t="str">
            <v>Mejor</v>
          </cell>
          <cell r="AZ139" t="str">
            <v>Mucho mejor</v>
          </cell>
          <cell r="BA139" t="str">
            <v>Mejor</v>
          </cell>
          <cell r="BB139" t="str">
            <v>Mejor</v>
          </cell>
        </row>
        <row r="140">
          <cell r="AL140">
            <v>10</v>
          </cell>
          <cell r="AM140">
            <v>9</v>
          </cell>
          <cell r="AN140">
            <v>10</v>
          </cell>
          <cell r="AO140">
            <v>10</v>
          </cell>
          <cell r="AP140">
            <v>10</v>
          </cell>
          <cell r="AQ140">
            <v>10</v>
          </cell>
          <cell r="AR140">
            <v>10</v>
          </cell>
          <cell r="AS140">
            <v>10</v>
          </cell>
          <cell r="AT140">
            <v>10</v>
          </cell>
          <cell r="AU140" t="str">
            <v>No</v>
          </cell>
          <cell r="AV140" t="str">
            <v>No</v>
          </cell>
          <cell r="AW140" t="str">
            <v>No</v>
          </cell>
          <cell r="AX140">
            <v>1</v>
          </cell>
          <cell r="AY140" t="str">
            <v>Mucho mejor</v>
          </cell>
          <cell r="AZ140" t="str">
            <v>Mucho mejor</v>
          </cell>
          <cell r="BA140" t="str">
            <v>Mucho mejor</v>
          </cell>
          <cell r="BB140" t="str">
            <v>Mucho mejor</v>
          </cell>
        </row>
        <row r="141">
          <cell r="AL141">
            <v>9</v>
          </cell>
          <cell r="AM141">
            <v>10</v>
          </cell>
          <cell r="AN141">
            <v>9</v>
          </cell>
          <cell r="AO141">
            <v>7</v>
          </cell>
          <cell r="AP141">
            <v>10</v>
          </cell>
          <cell r="AQ141">
            <v>10</v>
          </cell>
          <cell r="AR141">
            <v>10</v>
          </cell>
          <cell r="AS141">
            <v>10</v>
          </cell>
          <cell r="AT141">
            <v>9</v>
          </cell>
          <cell r="AU141" t="str">
            <v>No</v>
          </cell>
          <cell r="AV141" t="str">
            <v>No</v>
          </cell>
          <cell r="AW141" t="str">
            <v>No</v>
          </cell>
          <cell r="AX141">
            <v>1</v>
          </cell>
          <cell r="AY141" t="str">
            <v>Igual</v>
          </cell>
          <cell r="AZ141" t="str">
            <v>Igual</v>
          </cell>
          <cell r="BA141" t="str">
            <v>Igual</v>
          </cell>
          <cell r="BB141" t="str">
            <v>Igual</v>
          </cell>
        </row>
        <row r="142">
          <cell r="AL142">
            <v>10</v>
          </cell>
          <cell r="AM142">
            <v>9</v>
          </cell>
          <cell r="AN142">
            <v>10</v>
          </cell>
          <cell r="AO142">
            <v>9</v>
          </cell>
          <cell r="AP142">
            <v>9</v>
          </cell>
          <cell r="AQ142">
            <v>10</v>
          </cell>
          <cell r="AR142">
            <v>9</v>
          </cell>
          <cell r="AS142">
            <v>9</v>
          </cell>
          <cell r="AT142">
            <v>9</v>
          </cell>
          <cell r="AU142" t="str">
            <v>No</v>
          </cell>
          <cell r="AV142" t="str">
            <v>No</v>
          </cell>
          <cell r="AW142" t="str">
            <v>No</v>
          </cell>
          <cell r="AX142">
            <v>4</v>
          </cell>
          <cell r="AY142" t="str">
            <v>Igual</v>
          </cell>
          <cell r="AZ142" t="str">
            <v>Igual</v>
          </cell>
          <cell r="BA142" t="str">
            <v>Igual</v>
          </cell>
          <cell r="BB142" t="str">
            <v>Igual</v>
          </cell>
        </row>
        <row r="143">
          <cell r="AL143">
            <v>8</v>
          </cell>
          <cell r="AM143">
            <v>8</v>
          </cell>
          <cell r="AN143">
            <v>8</v>
          </cell>
          <cell r="AO143">
            <v>4</v>
          </cell>
          <cell r="AP143">
            <v>10</v>
          </cell>
          <cell r="AQ143">
            <v>10</v>
          </cell>
          <cell r="AR143">
            <v>10</v>
          </cell>
          <cell r="AS143">
            <v>10</v>
          </cell>
          <cell r="AT143">
            <v>8</v>
          </cell>
          <cell r="AU143" t="str">
            <v>No</v>
          </cell>
          <cell r="AV143" t="str">
            <v>No</v>
          </cell>
          <cell r="AW143" t="str">
            <v>No</v>
          </cell>
          <cell r="AX143">
            <v>2</v>
          </cell>
          <cell r="AY143" t="str">
            <v>Mejor</v>
          </cell>
          <cell r="AZ143" t="str">
            <v>Mejor</v>
          </cell>
          <cell r="BA143" t="str">
            <v>Igual</v>
          </cell>
          <cell r="BB143" t="str">
            <v>Mejor</v>
          </cell>
        </row>
        <row r="144">
          <cell r="AL144">
            <v>9</v>
          </cell>
          <cell r="AM144">
            <v>9</v>
          </cell>
          <cell r="AN144">
            <v>10</v>
          </cell>
          <cell r="AO144">
            <v>9</v>
          </cell>
          <cell r="AP144">
            <v>9</v>
          </cell>
          <cell r="AQ144">
            <v>9</v>
          </cell>
          <cell r="AR144">
            <v>9</v>
          </cell>
          <cell r="AS144">
            <v>10</v>
          </cell>
          <cell r="AT144">
            <v>9</v>
          </cell>
          <cell r="AU144" t="str">
            <v>No</v>
          </cell>
          <cell r="AV144" t="str">
            <v>No</v>
          </cell>
          <cell r="AW144" t="str">
            <v>No</v>
          </cell>
          <cell r="AX144">
            <v>4</v>
          </cell>
          <cell r="AY144" t="str">
            <v>Mucho mejor</v>
          </cell>
          <cell r="AZ144" t="str">
            <v>Mejor</v>
          </cell>
          <cell r="BA144" t="str">
            <v>Mejor</v>
          </cell>
          <cell r="BB144" t="str">
            <v>Mucho mejor</v>
          </cell>
        </row>
        <row r="145">
          <cell r="AL145">
            <v>10</v>
          </cell>
          <cell r="AM145">
            <v>10</v>
          </cell>
          <cell r="AN145">
            <v>10</v>
          </cell>
          <cell r="AO145">
            <v>10</v>
          </cell>
          <cell r="AP145">
            <v>10</v>
          </cell>
          <cell r="AQ145">
            <v>10</v>
          </cell>
          <cell r="AR145">
            <v>10</v>
          </cell>
          <cell r="AS145">
            <v>8</v>
          </cell>
          <cell r="AT145">
            <v>10</v>
          </cell>
          <cell r="AU145" t="str">
            <v>Si</v>
          </cell>
          <cell r="AV145" t="str">
            <v>Si</v>
          </cell>
          <cell r="AW145" t="str">
            <v>Si</v>
          </cell>
          <cell r="AX145">
            <v>1</v>
          </cell>
          <cell r="AY145" t="str">
            <v>Mucho mejor</v>
          </cell>
          <cell r="AZ145" t="str">
            <v>Mucho mejor</v>
          </cell>
          <cell r="BA145" t="str">
            <v>Mucho mejor</v>
          </cell>
          <cell r="BB145" t="str">
            <v>Mucho mejor</v>
          </cell>
        </row>
        <row r="146">
          <cell r="AL146">
            <v>7</v>
          </cell>
          <cell r="AM146">
            <v>9</v>
          </cell>
          <cell r="AN146">
            <v>9</v>
          </cell>
          <cell r="AO146">
            <v>5</v>
          </cell>
          <cell r="AP146">
            <v>8</v>
          </cell>
          <cell r="AQ146">
            <v>8</v>
          </cell>
          <cell r="AR146">
            <v>8</v>
          </cell>
          <cell r="AS146">
            <v>10</v>
          </cell>
          <cell r="AT146">
            <v>8</v>
          </cell>
          <cell r="AU146" t="str">
            <v>No</v>
          </cell>
          <cell r="AV146" t="str">
            <v>No</v>
          </cell>
          <cell r="AW146" t="str">
            <v>No</v>
          </cell>
          <cell r="AX146">
            <v>4</v>
          </cell>
          <cell r="AY146" t="str">
            <v>Mejor</v>
          </cell>
          <cell r="AZ146" t="str">
            <v>Igual</v>
          </cell>
          <cell r="BA146" t="str">
            <v>Igual</v>
          </cell>
          <cell r="BB146" t="str">
            <v>Igual</v>
          </cell>
        </row>
        <row r="147">
          <cell r="AL147">
            <v>9</v>
          </cell>
          <cell r="AM147">
            <v>9</v>
          </cell>
          <cell r="AN147">
            <v>9</v>
          </cell>
          <cell r="AO147">
            <v>9</v>
          </cell>
          <cell r="AP147">
            <v>10</v>
          </cell>
          <cell r="AQ147">
            <v>9</v>
          </cell>
          <cell r="AR147">
            <v>9</v>
          </cell>
          <cell r="AS147">
            <v>9</v>
          </cell>
          <cell r="AT147">
            <v>9</v>
          </cell>
          <cell r="AU147" t="str">
            <v>No</v>
          </cell>
          <cell r="AV147" t="str">
            <v>No</v>
          </cell>
          <cell r="AW147" t="str">
            <v>No</v>
          </cell>
          <cell r="AX147">
            <v>1</v>
          </cell>
          <cell r="AY147" t="str">
            <v>Mucho mejor</v>
          </cell>
          <cell r="AZ147" t="str">
            <v>Mucho mejor</v>
          </cell>
          <cell r="BA147" t="str">
            <v>Igual</v>
          </cell>
          <cell r="BB147" t="str">
            <v>Mucho mejor</v>
          </cell>
        </row>
        <row r="148">
          <cell r="AL148">
            <v>9</v>
          </cell>
          <cell r="AM148">
            <v>10</v>
          </cell>
          <cell r="AN148">
            <v>10</v>
          </cell>
          <cell r="AO148">
            <v>9</v>
          </cell>
          <cell r="AP148">
            <v>10</v>
          </cell>
          <cell r="AQ148">
            <v>9</v>
          </cell>
          <cell r="AR148">
            <v>10</v>
          </cell>
          <cell r="AS148">
            <v>10</v>
          </cell>
          <cell r="AT148">
            <v>10</v>
          </cell>
          <cell r="AU148" t="str">
            <v>No</v>
          </cell>
          <cell r="AV148" t="str">
            <v>No</v>
          </cell>
          <cell r="AW148" t="str">
            <v>No</v>
          </cell>
          <cell r="AX148">
            <v>4</v>
          </cell>
          <cell r="AY148" t="str">
            <v>Mejor</v>
          </cell>
          <cell r="AZ148" t="str">
            <v>Mejor</v>
          </cell>
          <cell r="BA148" t="str">
            <v>Igual</v>
          </cell>
          <cell r="BB148" t="str">
            <v>Mucho mejor</v>
          </cell>
        </row>
        <row r="149">
          <cell r="AL149">
            <v>7</v>
          </cell>
          <cell r="AM149">
            <v>7</v>
          </cell>
          <cell r="AN149">
            <v>7</v>
          </cell>
          <cell r="AO149">
            <v>5</v>
          </cell>
          <cell r="AP149">
            <v>8</v>
          </cell>
          <cell r="AQ149">
            <v>8</v>
          </cell>
          <cell r="AR149">
            <v>8</v>
          </cell>
          <cell r="AS149">
            <v>8</v>
          </cell>
          <cell r="AT149">
            <v>8</v>
          </cell>
          <cell r="AU149" t="str">
            <v>Si</v>
          </cell>
          <cell r="AV149" t="str">
            <v>Si</v>
          </cell>
          <cell r="AW149" t="str">
            <v>Si</v>
          </cell>
          <cell r="AX149">
            <v>1</v>
          </cell>
          <cell r="AY149" t="str">
            <v>Igual</v>
          </cell>
          <cell r="AZ149" t="str">
            <v>Igual</v>
          </cell>
          <cell r="BA149" t="str">
            <v>Igual</v>
          </cell>
          <cell r="BB149" t="str">
            <v>Igual</v>
          </cell>
        </row>
        <row r="150">
          <cell r="AL150">
            <v>10</v>
          </cell>
          <cell r="AM150">
            <v>10</v>
          </cell>
          <cell r="AN150">
            <v>9</v>
          </cell>
          <cell r="AO150">
            <v>10</v>
          </cell>
          <cell r="AP150">
            <v>10</v>
          </cell>
          <cell r="AQ150">
            <v>10</v>
          </cell>
          <cell r="AR150">
            <v>10</v>
          </cell>
          <cell r="AS150">
            <v>9</v>
          </cell>
          <cell r="AT150">
            <v>10</v>
          </cell>
          <cell r="AU150" t="str">
            <v>Si</v>
          </cell>
          <cell r="AV150" t="str">
            <v>Si</v>
          </cell>
          <cell r="AW150" t="str">
            <v>Si</v>
          </cell>
          <cell r="AX150">
            <v>3</v>
          </cell>
          <cell r="AY150" t="str">
            <v>Mejor</v>
          </cell>
          <cell r="AZ150" t="str">
            <v>Igual</v>
          </cell>
          <cell r="BA150" t="str">
            <v>Igual</v>
          </cell>
          <cell r="BB150" t="str">
            <v>Mucho mejor</v>
          </cell>
        </row>
        <row r="151">
          <cell r="AL151">
            <v>10</v>
          </cell>
          <cell r="AM151">
            <v>10</v>
          </cell>
          <cell r="AN151">
            <v>10</v>
          </cell>
          <cell r="AO151">
            <v>8</v>
          </cell>
          <cell r="AP151">
            <v>10</v>
          </cell>
          <cell r="AQ151">
            <v>9</v>
          </cell>
          <cell r="AR151">
            <v>10</v>
          </cell>
          <cell r="AS151">
            <v>10</v>
          </cell>
          <cell r="AT151">
            <v>9</v>
          </cell>
          <cell r="AU151" t="str">
            <v>Si</v>
          </cell>
          <cell r="AV151" t="str">
            <v>Si</v>
          </cell>
          <cell r="AW151" t="str">
            <v>Si</v>
          </cell>
          <cell r="AX151">
            <v>4</v>
          </cell>
          <cell r="AY151" t="str">
            <v>Mucho mejor</v>
          </cell>
          <cell r="AZ151" t="str">
            <v>Mucho mejor</v>
          </cell>
          <cell r="BA151" t="str">
            <v>Mucho mejor</v>
          </cell>
          <cell r="BB151" t="str">
            <v>Mucho mejor</v>
          </cell>
        </row>
        <row r="152">
          <cell r="AL152">
            <v>8</v>
          </cell>
          <cell r="AM152">
            <v>8</v>
          </cell>
          <cell r="AN152">
            <v>10</v>
          </cell>
          <cell r="AO152">
            <v>6</v>
          </cell>
          <cell r="AP152">
            <v>8</v>
          </cell>
          <cell r="AQ152">
            <v>10</v>
          </cell>
          <cell r="AR152">
            <v>10</v>
          </cell>
          <cell r="AS152">
            <v>7</v>
          </cell>
          <cell r="AT152">
            <v>7</v>
          </cell>
          <cell r="AU152" t="str">
            <v>Si</v>
          </cell>
          <cell r="AV152" t="str">
            <v>Si</v>
          </cell>
          <cell r="AW152" t="str">
            <v>Si</v>
          </cell>
          <cell r="AX152">
            <v>4</v>
          </cell>
          <cell r="AY152" t="str">
            <v>Igual</v>
          </cell>
          <cell r="AZ152" t="str">
            <v>Igual</v>
          </cell>
          <cell r="BA152" t="str">
            <v>Igual</v>
          </cell>
          <cell r="BB152" t="str">
            <v>Mejor</v>
          </cell>
        </row>
        <row r="153">
          <cell r="AL153">
            <v>9</v>
          </cell>
          <cell r="AM153">
            <v>9</v>
          </cell>
          <cell r="AN153">
            <v>9</v>
          </cell>
          <cell r="AO153">
            <v>7</v>
          </cell>
          <cell r="AP153">
            <v>8</v>
          </cell>
          <cell r="AQ153">
            <v>9</v>
          </cell>
          <cell r="AR153">
            <v>10</v>
          </cell>
          <cell r="AS153">
            <v>7</v>
          </cell>
          <cell r="AT153">
            <v>9</v>
          </cell>
          <cell r="AU153" t="str">
            <v>No</v>
          </cell>
          <cell r="AV153" t="str">
            <v>No</v>
          </cell>
          <cell r="AW153" t="str">
            <v>No</v>
          </cell>
          <cell r="AX153">
            <v>1</v>
          </cell>
          <cell r="AY153" t="str">
            <v>Igual</v>
          </cell>
          <cell r="AZ153" t="str">
            <v>Mejor</v>
          </cell>
          <cell r="BA153" t="str">
            <v>Igual</v>
          </cell>
          <cell r="BB153" t="str">
            <v>Mejor</v>
          </cell>
        </row>
        <row r="154">
          <cell r="AL154">
            <v>10</v>
          </cell>
          <cell r="AM154">
            <v>10</v>
          </cell>
          <cell r="AN154">
            <v>10</v>
          </cell>
          <cell r="AO154">
            <v>6</v>
          </cell>
          <cell r="AP154">
            <v>10</v>
          </cell>
          <cell r="AQ154">
            <v>9</v>
          </cell>
          <cell r="AR154">
            <v>10</v>
          </cell>
          <cell r="AS154">
            <v>10</v>
          </cell>
          <cell r="AT154">
            <v>9</v>
          </cell>
          <cell r="AU154" t="str">
            <v>No</v>
          </cell>
          <cell r="AV154" t="str">
            <v>No</v>
          </cell>
          <cell r="AW154" t="str">
            <v>No</v>
          </cell>
          <cell r="AX154">
            <v>1</v>
          </cell>
          <cell r="AY154" t="str">
            <v>Igual</v>
          </cell>
          <cell r="AZ154" t="str">
            <v>Igual</v>
          </cell>
          <cell r="BA154" t="str">
            <v>Peor</v>
          </cell>
          <cell r="BB154" t="str">
            <v>Mejor</v>
          </cell>
        </row>
        <row r="155">
          <cell r="AL155">
            <v>9</v>
          </cell>
          <cell r="AM155">
            <v>9</v>
          </cell>
          <cell r="AN155">
            <v>9</v>
          </cell>
          <cell r="AO155">
            <v>9</v>
          </cell>
          <cell r="AP155">
            <v>10</v>
          </cell>
          <cell r="AQ155">
            <v>10</v>
          </cell>
          <cell r="AR155">
            <v>10</v>
          </cell>
          <cell r="AS155">
            <v>10</v>
          </cell>
          <cell r="AT155">
            <v>10</v>
          </cell>
          <cell r="AU155" t="str">
            <v>No</v>
          </cell>
          <cell r="AV155" t="str">
            <v>No</v>
          </cell>
          <cell r="AW155" t="str">
            <v>No</v>
          </cell>
          <cell r="AX155">
            <v>1</v>
          </cell>
          <cell r="AY155" t="str">
            <v>Mucho mejor</v>
          </cell>
          <cell r="AZ155" t="str">
            <v>Mejor</v>
          </cell>
          <cell r="BA155" t="str">
            <v>Mejor</v>
          </cell>
          <cell r="BB155" t="str">
            <v>Mejor</v>
          </cell>
        </row>
        <row r="156">
          <cell r="AL156">
            <v>8</v>
          </cell>
          <cell r="AM156">
            <v>8</v>
          </cell>
          <cell r="AN156">
            <v>8</v>
          </cell>
          <cell r="AO156">
            <v>7</v>
          </cell>
          <cell r="AP156">
            <v>8</v>
          </cell>
          <cell r="AQ156">
            <v>8</v>
          </cell>
          <cell r="AR156">
            <v>9</v>
          </cell>
          <cell r="AS156">
            <v>7</v>
          </cell>
          <cell r="AT156">
            <v>8</v>
          </cell>
          <cell r="AU156" t="str">
            <v>Si</v>
          </cell>
          <cell r="AV156" t="str">
            <v>Si</v>
          </cell>
          <cell r="AW156" t="str">
            <v>Si</v>
          </cell>
          <cell r="AX156">
            <v>1</v>
          </cell>
          <cell r="AY156" t="str">
            <v>Igual</v>
          </cell>
          <cell r="AZ156" t="str">
            <v>Igual</v>
          </cell>
          <cell r="BA156" t="str">
            <v>Igual</v>
          </cell>
          <cell r="BB156" t="str">
            <v>Igual</v>
          </cell>
        </row>
        <row r="157">
          <cell r="AL157">
            <v>9</v>
          </cell>
          <cell r="AM157">
            <v>9</v>
          </cell>
          <cell r="AN157">
            <v>9</v>
          </cell>
          <cell r="AO157">
            <v>10</v>
          </cell>
          <cell r="AP157">
            <v>10</v>
          </cell>
          <cell r="AQ157">
            <v>9</v>
          </cell>
          <cell r="AR157">
            <v>10</v>
          </cell>
          <cell r="AS157">
            <v>5</v>
          </cell>
          <cell r="AT157">
            <v>9</v>
          </cell>
          <cell r="AU157" t="str">
            <v>Si</v>
          </cell>
          <cell r="AV157" t="str">
            <v>Si</v>
          </cell>
          <cell r="AW157" t="str">
            <v>Si</v>
          </cell>
          <cell r="AX157">
            <v>3</v>
          </cell>
          <cell r="AY157" t="str">
            <v>Igual</v>
          </cell>
          <cell r="AZ157" t="str">
            <v>Igual</v>
          </cell>
          <cell r="BA157" t="str">
            <v>Igual</v>
          </cell>
          <cell r="BB157" t="str">
            <v>Mejor</v>
          </cell>
        </row>
        <row r="158">
          <cell r="AL158">
            <v>6</v>
          </cell>
          <cell r="AM158">
            <v>10</v>
          </cell>
          <cell r="AN158">
            <v>10</v>
          </cell>
          <cell r="AO158">
            <v>10</v>
          </cell>
          <cell r="AP158">
            <v>10</v>
          </cell>
          <cell r="AQ158">
            <v>10</v>
          </cell>
          <cell r="AR158">
            <v>10</v>
          </cell>
          <cell r="AS158">
            <v>10</v>
          </cell>
          <cell r="AT158">
            <v>8</v>
          </cell>
          <cell r="AU158" t="str">
            <v>Si</v>
          </cell>
          <cell r="AV158" t="str">
            <v>Si</v>
          </cell>
          <cell r="AW158" t="str">
            <v>No</v>
          </cell>
          <cell r="AX158">
            <v>4</v>
          </cell>
          <cell r="AY158" t="str">
            <v>Mejor</v>
          </cell>
          <cell r="AZ158" t="str">
            <v>Mejor</v>
          </cell>
          <cell r="BA158" t="str">
            <v>Igual</v>
          </cell>
          <cell r="BB158" t="str">
            <v>Mejor</v>
          </cell>
        </row>
        <row r="159">
          <cell r="AL159">
            <v>5</v>
          </cell>
          <cell r="AM159">
            <v>6</v>
          </cell>
          <cell r="AN159">
            <v>8</v>
          </cell>
          <cell r="AO159">
            <v>4</v>
          </cell>
          <cell r="AP159">
            <v>10</v>
          </cell>
          <cell r="AQ159">
            <v>10</v>
          </cell>
          <cell r="AR159">
            <v>10</v>
          </cell>
          <cell r="AS159">
            <v>10</v>
          </cell>
          <cell r="AT159">
            <v>10</v>
          </cell>
          <cell r="AU159" t="str">
            <v>Si</v>
          </cell>
          <cell r="AV159" t="str">
            <v>Si</v>
          </cell>
          <cell r="AW159" t="str">
            <v>Si</v>
          </cell>
          <cell r="AX159">
            <v>4</v>
          </cell>
          <cell r="AY159" t="str">
            <v>Mucho mejor</v>
          </cell>
          <cell r="AZ159" t="str">
            <v>Mejor</v>
          </cell>
          <cell r="BA159" t="str">
            <v>Mucho peor</v>
          </cell>
          <cell r="BB159" t="str">
            <v>Mejor</v>
          </cell>
        </row>
        <row r="160">
          <cell r="AL160">
            <v>9</v>
          </cell>
          <cell r="AM160">
            <v>7</v>
          </cell>
          <cell r="AN160">
            <v>9</v>
          </cell>
          <cell r="AO160">
            <v>5</v>
          </cell>
          <cell r="AP160">
            <v>8</v>
          </cell>
          <cell r="AQ160">
            <v>8</v>
          </cell>
          <cell r="AR160">
            <v>9</v>
          </cell>
          <cell r="AS160">
            <v>5</v>
          </cell>
          <cell r="AT160">
            <v>7</v>
          </cell>
          <cell r="AU160" t="str">
            <v>Si</v>
          </cell>
          <cell r="AV160" t="str">
            <v>Si</v>
          </cell>
          <cell r="AW160" t="str">
            <v>No</v>
          </cell>
          <cell r="AX160">
            <v>1</v>
          </cell>
          <cell r="AY160" t="str">
            <v>Igual</v>
          </cell>
          <cell r="AZ160" t="str">
            <v>Igual</v>
          </cell>
          <cell r="BA160" t="str">
            <v>Igual</v>
          </cell>
          <cell r="BB160" t="str">
            <v>Igual</v>
          </cell>
        </row>
        <row r="161">
          <cell r="AL161">
            <v>9</v>
          </cell>
          <cell r="AM161">
            <v>9</v>
          </cell>
          <cell r="AN161">
            <v>9</v>
          </cell>
          <cell r="AO161">
            <v>5</v>
          </cell>
          <cell r="AP161">
            <v>9</v>
          </cell>
          <cell r="AQ161">
            <v>9</v>
          </cell>
          <cell r="AR161">
            <v>9</v>
          </cell>
          <cell r="AS161">
            <v>8</v>
          </cell>
          <cell r="AT161">
            <v>9</v>
          </cell>
          <cell r="AU161" t="str">
            <v>Si</v>
          </cell>
          <cell r="AV161" t="str">
            <v>Si</v>
          </cell>
          <cell r="AW161" t="str">
            <v>Si</v>
          </cell>
          <cell r="AX161">
            <v>1</v>
          </cell>
          <cell r="AY161" t="str">
            <v>Mucho mejor</v>
          </cell>
          <cell r="AZ161" t="str">
            <v>Mucho mejor</v>
          </cell>
          <cell r="BA161" t="str">
            <v>Mejor</v>
          </cell>
          <cell r="BB161" t="str">
            <v>Mucho mejor</v>
          </cell>
        </row>
        <row r="162">
          <cell r="AL162">
            <v>6</v>
          </cell>
          <cell r="AM162">
            <v>8</v>
          </cell>
          <cell r="AN162">
            <v>8</v>
          </cell>
          <cell r="AO162">
            <v>4</v>
          </cell>
          <cell r="AP162">
            <v>8</v>
          </cell>
          <cell r="AQ162">
            <v>9</v>
          </cell>
          <cell r="AR162">
            <v>10</v>
          </cell>
          <cell r="AS162">
            <v>8</v>
          </cell>
          <cell r="AT162">
            <v>8</v>
          </cell>
          <cell r="AU162" t="str">
            <v>No</v>
          </cell>
          <cell r="AV162" t="str">
            <v>No</v>
          </cell>
          <cell r="AW162" t="str">
            <v>No</v>
          </cell>
          <cell r="AX162">
            <v>3</v>
          </cell>
          <cell r="AY162" t="str">
            <v>Igual</v>
          </cell>
          <cell r="AZ162" t="str">
            <v>Igual</v>
          </cell>
          <cell r="BA162" t="str">
            <v>Igual</v>
          </cell>
          <cell r="BB162" t="str">
            <v>Igual</v>
          </cell>
        </row>
        <row r="163">
          <cell r="AL163">
            <v>10</v>
          </cell>
          <cell r="AM163">
            <v>10</v>
          </cell>
          <cell r="AN163">
            <v>10</v>
          </cell>
          <cell r="AO163">
            <v>5</v>
          </cell>
          <cell r="AP163">
            <v>8</v>
          </cell>
          <cell r="AQ163">
            <v>10</v>
          </cell>
          <cell r="AR163">
            <v>10</v>
          </cell>
          <cell r="AS163">
            <v>10</v>
          </cell>
          <cell r="AT163">
            <v>8</v>
          </cell>
          <cell r="AU163" t="str">
            <v>No</v>
          </cell>
          <cell r="AV163" t="str">
            <v>No</v>
          </cell>
          <cell r="AW163" t="str">
            <v>No</v>
          </cell>
          <cell r="AX163">
            <v>4</v>
          </cell>
          <cell r="AY163" t="str">
            <v>Mejor</v>
          </cell>
          <cell r="AZ163" t="str">
            <v>Mejor</v>
          </cell>
          <cell r="BA163" t="str">
            <v>Mejor</v>
          </cell>
          <cell r="BB163" t="str">
            <v>Mejor</v>
          </cell>
        </row>
        <row r="164">
          <cell r="AL164">
            <v>10</v>
          </cell>
          <cell r="AM164">
            <v>9</v>
          </cell>
          <cell r="AN164">
            <v>9</v>
          </cell>
          <cell r="AO164">
            <v>6</v>
          </cell>
          <cell r="AP164">
            <v>8</v>
          </cell>
          <cell r="AQ164">
            <v>10</v>
          </cell>
          <cell r="AR164">
            <v>10</v>
          </cell>
          <cell r="AS164">
            <v>10</v>
          </cell>
          <cell r="AT164">
            <v>9</v>
          </cell>
          <cell r="AU164" t="str">
            <v>Si</v>
          </cell>
          <cell r="AV164" t="str">
            <v>Si</v>
          </cell>
          <cell r="AW164" t="str">
            <v>Si</v>
          </cell>
          <cell r="AX164">
            <v>1</v>
          </cell>
          <cell r="AY164" t="str">
            <v>Mucho mejor</v>
          </cell>
          <cell r="AZ164" t="str">
            <v>Mejor</v>
          </cell>
          <cell r="BA164" t="str">
            <v>Mejor</v>
          </cell>
          <cell r="BB164" t="str">
            <v>Mejor</v>
          </cell>
        </row>
        <row r="165">
          <cell r="AL165">
            <v>10</v>
          </cell>
          <cell r="AM165">
            <v>10</v>
          </cell>
          <cell r="AN165">
            <v>10</v>
          </cell>
          <cell r="AO165">
            <v>10</v>
          </cell>
          <cell r="AP165">
            <v>10</v>
          </cell>
          <cell r="AQ165">
            <v>10</v>
          </cell>
          <cell r="AR165">
            <v>10</v>
          </cell>
          <cell r="AS165">
            <v>10</v>
          </cell>
          <cell r="AT165">
            <v>10</v>
          </cell>
          <cell r="AU165" t="str">
            <v>Si</v>
          </cell>
          <cell r="AV165" t="str">
            <v>No</v>
          </cell>
          <cell r="AW165" t="str">
            <v>No</v>
          </cell>
          <cell r="AX165">
            <v>4</v>
          </cell>
          <cell r="AY165" t="str">
            <v>Mejor</v>
          </cell>
          <cell r="AZ165" t="str">
            <v>Mejor</v>
          </cell>
          <cell r="BA165" t="str">
            <v>Igual</v>
          </cell>
          <cell r="BB165" t="str">
            <v>Mucho mejor</v>
          </cell>
        </row>
        <row r="166">
          <cell r="AL166">
            <v>8</v>
          </cell>
          <cell r="AM166">
            <v>8</v>
          </cell>
          <cell r="AN166">
            <v>9</v>
          </cell>
          <cell r="AO166">
            <v>7</v>
          </cell>
          <cell r="AP166">
            <v>9</v>
          </cell>
          <cell r="AQ166">
            <v>9</v>
          </cell>
          <cell r="AR166">
            <v>9</v>
          </cell>
          <cell r="AS166">
            <v>9</v>
          </cell>
          <cell r="AT166">
            <v>9</v>
          </cell>
          <cell r="AU166" t="str">
            <v>No</v>
          </cell>
          <cell r="AV166" t="str">
            <v>No</v>
          </cell>
          <cell r="AW166" t="str">
            <v>No</v>
          </cell>
          <cell r="AX166">
            <v>4</v>
          </cell>
          <cell r="AY166" t="str">
            <v>Mucho mejor</v>
          </cell>
          <cell r="AZ166" t="str">
            <v>Mucho mejor</v>
          </cell>
          <cell r="BA166" t="str">
            <v>Mejor</v>
          </cell>
          <cell r="BB166" t="str">
            <v>Mucho mejor</v>
          </cell>
        </row>
        <row r="167">
          <cell r="AL167">
            <v>10</v>
          </cell>
          <cell r="AM167">
            <v>9</v>
          </cell>
          <cell r="AN167">
            <v>10</v>
          </cell>
          <cell r="AO167">
            <v>5</v>
          </cell>
          <cell r="AP167">
            <v>8</v>
          </cell>
          <cell r="AQ167">
            <v>10</v>
          </cell>
          <cell r="AR167">
            <v>10</v>
          </cell>
          <cell r="AS167">
            <v>10</v>
          </cell>
          <cell r="AT167">
            <v>9</v>
          </cell>
          <cell r="AU167" t="str">
            <v>Si</v>
          </cell>
          <cell r="AV167" t="str">
            <v>No</v>
          </cell>
          <cell r="AW167" t="str">
            <v>No</v>
          </cell>
          <cell r="AX167">
            <v>4</v>
          </cell>
          <cell r="AY167" t="str">
            <v>Mejor</v>
          </cell>
          <cell r="AZ167" t="str">
            <v>Mejor</v>
          </cell>
          <cell r="BA167" t="str">
            <v>Mejor</v>
          </cell>
          <cell r="BB167" t="str">
            <v>Mucho mejor</v>
          </cell>
        </row>
        <row r="168">
          <cell r="AL168">
            <v>10</v>
          </cell>
          <cell r="AM168">
            <v>8</v>
          </cell>
          <cell r="AN168">
            <v>9</v>
          </cell>
          <cell r="AO168">
            <v>6</v>
          </cell>
          <cell r="AP168">
            <v>10</v>
          </cell>
          <cell r="AQ168">
            <v>10</v>
          </cell>
          <cell r="AR168">
            <v>10</v>
          </cell>
          <cell r="AS168">
            <v>10</v>
          </cell>
          <cell r="AT168">
            <v>8</v>
          </cell>
          <cell r="AU168" t="str">
            <v>Si</v>
          </cell>
          <cell r="AV168" t="str">
            <v>No</v>
          </cell>
          <cell r="AW168" t="str">
            <v>No</v>
          </cell>
          <cell r="AX168">
            <v>4</v>
          </cell>
          <cell r="AY168" t="str">
            <v>Mejor</v>
          </cell>
          <cell r="AZ168" t="str">
            <v>Mejor</v>
          </cell>
          <cell r="BA168" t="str">
            <v>Mejor</v>
          </cell>
          <cell r="BB168" t="str">
            <v>Mejor</v>
          </cell>
        </row>
        <row r="169">
          <cell r="AL169">
            <v>10</v>
          </cell>
          <cell r="AM169">
            <v>10</v>
          </cell>
          <cell r="AN169">
            <v>6</v>
          </cell>
          <cell r="AO169">
            <v>10</v>
          </cell>
          <cell r="AP169">
            <v>10</v>
          </cell>
          <cell r="AQ169">
            <v>10</v>
          </cell>
          <cell r="AR169">
            <v>10</v>
          </cell>
          <cell r="AS169">
            <v>10</v>
          </cell>
          <cell r="AT169">
            <v>10</v>
          </cell>
          <cell r="AU169" t="str">
            <v>Si</v>
          </cell>
          <cell r="AV169" t="str">
            <v>Si</v>
          </cell>
          <cell r="AW169" t="str">
            <v>Si</v>
          </cell>
          <cell r="AX169">
            <v>1</v>
          </cell>
          <cell r="AY169" t="str">
            <v>Igual</v>
          </cell>
          <cell r="AZ169" t="str">
            <v>Mucho mejor</v>
          </cell>
          <cell r="BA169" t="str">
            <v>Mejor</v>
          </cell>
          <cell r="BB169" t="str">
            <v>Igual</v>
          </cell>
        </row>
        <row r="170">
          <cell r="AL170">
            <v>8</v>
          </cell>
          <cell r="AM170">
            <v>8</v>
          </cell>
          <cell r="AN170">
            <v>8</v>
          </cell>
          <cell r="AO170">
            <v>7</v>
          </cell>
          <cell r="AP170">
            <v>7</v>
          </cell>
          <cell r="AQ170">
            <v>7</v>
          </cell>
          <cell r="AR170">
            <v>9</v>
          </cell>
          <cell r="AS170">
            <v>8</v>
          </cell>
          <cell r="AT170">
            <v>8</v>
          </cell>
          <cell r="AU170" t="str">
            <v>Si</v>
          </cell>
          <cell r="AV170" t="str">
            <v>Si</v>
          </cell>
          <cell r="AW170" t="str">
            <v>Si</v>
          </cell>
          <cell r="AX170">
            <v>1</v>
          </cell>
          <cell r="AY170" t="str">
            <v>Igual</v>
          </cell>
          <cell r="AZ170" t="str">
            <v>Mejor</v>
          </cell>
          <cell r="BA170" t="str">
            <v>Igual</v>
          </cell>
          <cell r="BB170" t="str">
            <v>Igual</v>
          </cell>
        </row>
        <row r="171">
          <cell r="AL171">
            <v>10</v>
          </cell>
          <cell r="AM171">
            <v>10</v>
          </cell>
          <cell r="AN171">
            <v>10</v>
          </cell>
          <cell r="AO171">
            <v>8</v>
          </cell>
          <cell r="AP171">
            <v>10</v>
          </cell>
          <cell r="AQ171">
            <v>10</v>
          </cell>
          <cell r="AR171">
            <v>10</v>
          </cell>
          <cell r="AS171">
            <v>9</v>
          </cell>
          <cell r="AT171">
            <v>9</v>
          </cell>
          <cell r="AU171" t="str">
            <v>No</v>
          </cell>
          <cell r="AV171" t="str">
            <v>No</v>
          </cell>
          <cell r="AW171" t="str">
            <v>No</v>
          </cell>
          <cell r="AX171">
            <v>3</v>
          </cell>
          <cell r="AY171" t="str">
            <v>Mejor</v>
          </cell>
          <cell r="AZ171" t="str">
            <v>Mejor</v>
          </cell>
          <cell r="BA171" t="str">
            <v>Igual</v>
          </cell>
          <cell r="BB171" t="str">
            <v>Mejor</v>
          </cell>
        </row>
        <row r="172">
          <cell r="AL172">
            <v>9</v>
          </cell>
          <cell r="AM172">
            <v>10</v>
          </cell>
          <cell r="AN172">
            <v>10</v>
          </cell>
          <cell r="AO172">
            <v>9</v>
          </cell>
          <cell r="AP172">
            <v>10</v>
          </cell>
          <cell r="AQ172">
            <v>9</v>
          </cell>
          <cell r="AR172">
            <v>9</v>
          </cell>
          <cell r="AS172">
            <v>9</v>
          </cell>
          <cell r="AT172">
            <v>9</v>
          </cell>
          <cell r="AU172" t="str">
            <v>Si</v>
          </cell>
          <cell r="AV172" t="str">
            <v>No</v>
          </cell>
          <cell r="AW172" t="str">
            <v>No</v>
          </cell>
          <cell r="AX172">
            <v>1</v>
          </cell>
          <cell r="AY172" t="str">
            <v>Mejor</v>
          </cell>
          <cell r="AZ172" t="str">
            <v>Mucho mejor</v>
          </cell>
          <cell r="BA172" t="str">
            <v>Igual</v>
          </cell>
          <cell r="BB172" t="str">
            <v>Mejor</v>
          </cell>
        </row>
        <row r="173">
          <cell r="AL173">
            <v>10</v>
          </cell>
          <cell r="AM173">
            <v>7</v>
          </cell>
          <cell r="AN173">
            <v>5</v>
          </cell>
          <cell r="AO173">
            <v>5</v>
          </cell>
          <cell r="AP173">
            <v>10</v>
          </cell>
          <cell r="AQ173">
            <v>9</v>
          </cell>
          <cell r="AR173">
            <v>9</v>
          </cell>
          <cell r="AS173">
            <v>9</v>
          </cell>
          <cell r="AT173">
            <v>8</v>
          </cell>
          <cell r="AU173" t="str">
            <v>Si</v>
          </cell>
          <cell r="AV173" t="str">
            <v>Si</v>
          </cell>
          <cell r="AW173" t="str">
            <v>Si</v>
          </cell>
          <cell r="AX173">
            <v>4</v>
          </cell>
          <cell r="AY173" t="str">
            <v>Mucho mejor</v>
          </cell>
          <cell r="AZ173" t="str">
            <v>Mejor</v>
          </cell>
          <cell r="BA173" t="str">
            <v>Igual</v>
          </cell>
          <cell r="BB173" t="str">
            <v>Mejor</v>
          </cell>
        </row>
        <row r="174">
          <cell r="AL174">
            <v>10</v>
          </cell>
          <cell r="AM174">
            <v>9</v>
          </cell>
          <cell r="AN174">
            <v>10</v>
          </cell>
          <cell r="AO174">
            <v>3</v>
          </cell>
          <cell r="AP174">
            <v>9</v>
          </cell>
          <cell r="AQ174">
            <v>10</v>
          </cell>
          <cell r="AR174">
            <v>10</v>
          </cell>
          <cell r="AS174">
            <v>6</v>
          </cell>
          <cell r="AT174">
            <v>9</v>
          </cell>
          <cell r="AU174" t="str">
            <v>Si</v>
          </cell>
          <cell r="AV174" t="str">
            <v>Si</v>
          </cell>
          <cell r="AW174" t="str">
            <v>Si</v>
          </cell>
          <cell r="AX174">
            <v>4</v>
          </cell>
          <cell r="AY174" t="str">
            <v>Mejor</v>
          </cell>
          <cell r="AZ174" t="str">
            <v>Mucho mejor</v>
          </cell>
          <cell r="BA174" t="str">
            <v>Mejor</v>
          </cell>
          <cell r="BB174" t="str">
            <v>Igual</v>
          </cell>
        </row>
        <row r="175">
          <cell r="AL175">
            <v>10</v>
          </cell>
          <cell r="AM175">
            <v>10</v>
          </cell>
          <cell r="AN175">
            <v>10</v>
          </cell>
          <cell r="AO175">
            <v>5</v>
          </cell>
          <cell r="AP175">
            <v>9</v>
          </cell>
          <cell r="AQ175">
            <v>10</v>
          </cell>
          <cell r="AR175">
            <v>10</v>
          </cell>
          <cell r="AS175">
            <v>9</v>
          </cell>
          <cell r="AT175">
            <v>10</v>
          </cell>
          <cell r="AU175" t="str">
            <v>Si</v>
          </cell>
          <cell r="AV175" t="str">
            <v>Si</v>
          </cell>
          <cell r="AW175" t="str">
            <v>Si</v>
          </cell>
          <cell r="AX175">
            <v>1</v>
          </cell>
          <cell r="AY175" t="str">
            <v>Igual</v>
          </cell>
          <cell r="AZ175" t="str">
            <v>Igual</v>
          </cell>
          <cell r="BA175" t="str">
            <v>Igual</v>
          </cell>
          <cell r="BB175" t="str">
            <v>Igual</v>
          </cell>
        </row>
        <row r="176">
          <cell r="AL176">
            <v>10</v>
          </cell>
          <cell r="AM176">
            <v>10</v>
          </cell>
          <cell r="AN176">
            <v>9</v>
          </cell>
          <cell r="AO176">
            <v>8</v>
          </cell>
          <cell r="AP176">
            <v>10</v>
          </cell>
          <cell r="AQ176">
            <v>9</v>
          </cell>
          <cell r="AR176">
            <v>10</v>
          </cell>
          <cell r="AS176">
            <v>9</v>
          </cell>
          <cell r="AT176">
            <v>9</v>
          </cell>
          <cell r="AU176" t="str">
            <v>Si</v>
          </cell>
          <cell r="AV176" t="str">
            <v>Si</v>
          </cell>
          <cell r="AW176" t="str">
            <v>Si</v>
          </cell>
          <cell r="AX176">
            <v>1</v>
          </cell>
          <cell r="AY176" t="str">
            <v>Igual</v>
          </cell>
          <cell r="AZ176" t="str">
            <v>Mejor</v>
          </cell>
          <cell r="BA176" t="str">
            <v>Mejor</v>
          </cell>
          <cell r="BB176" t="str">
            <v>Igual</v>
          </cell>
        </row>
        <row r="177">
          <cell r="AL177">
            <v>10</v>
          </cell>
          <cell r="AM177">
            <v>9</v>
          </cell>
          <cell r="AN177">
            <v>9</v>
          </cell>
          <cell r="AO177">
            <v>7</v>
          </cell>
          <cell r="AP177">
            <v>9</v>
          </cell>
          <cell r="AQ177">
            <v>9</v>
          </cell>
          <cell r="AR177">
            <v>10</v>
          </cell>
          <cell r="AS177">
            <v>10</v>
          </cell>
          <cell r="AT177">
            <v>9</v>
          </cell>
          <cell r="AU177" t="str">
            <v>No</v>
          </cell>
          <cell r="AV177" t="str">
            <v>No</v>
          </cell>
          <cell r="AW177" t="str">
            <v>No</v>
          </cell>
          <cell r="AX177">
            <v>4</v>
          </cell>
          <cell r="AY177" t="str">
            <v>Mejor</v>
          </cell>
          <cell r="AZ177" t="str">
            <v>Mejor</v>
          </cell>
          <cell r="BA177" t="str">
            <v>Mejor</v>
          </cell>
          <cell r="BB177" t="str">
            <v>Mejor</v>
          </cell>
        </row>
        <row r="178">
          <cell r="AL178">
            <v>10</v>
          </cell>
          <cell r="AM178">
            <v>10</v>
          </cell>
          <cell r="AN178">
            <v>8</v>
          </cell>
          <cell r="AO178">
            <v>8</v>
          </cell>
          <cell r="AP178">
            <v>5</v>
          </cell>
          <cell r="AQ178">
            <v>7</v>
          </cell>
          <cell r="AR178">
            <v>10</v>
          </cell>
          <cell r="AS178">
            <v>6</v>
          </cell>
          <cell r="AT178">
            <v>8</v>
          </cell>
          <cell r="AU178" t="str">
            <v>Si</v>
          </cell>
          <cell r="AV178" t="str">
            <v>Si</v>
          </cell>
          <cell r="AW178" t="str">
            <v>Si</v>
          </cell>
          <cell r="AX178">
            <v>4</v>
          </cell>
          <cell r="AY178" t="str">
            <v>Igual</v>
          </cell>
          <cell r="AZ178" t="str">
            <v>Igual</v>
          </cell>
          <cell r="BA178" t="str">
            <v>Mejor</v>
          </cell>
          <cell r="BB178" t="str">
            <v>Mejor</v>
          </cell>
        </row>
        <row r="179">
          <cell r="AL179">
            <v>8</v>
          </cell>
          <cell r="AM179">
            <v>5</v>
          </cell>
          <cell r="AN179">
            <v>5</v>
          </cell>
          <cell r="AO179">
            <v>4</v>
          </cell>
          <cell r="AP179">
            <v>9</v>
          </cell>
          <cell r="AQ179">
            <v>7</v>
          </cell>
          <cell r="AR179">
            <v>10</v>
          </cell>
          <cell r="AS179">
            <v>5</v>
          </cell>
          <cell r="AT179">
            <v>8</v>
          </cell>
          <cell r="AU179" t="str">
            <v>Si</v>
          </cell>
          <cell r="AV179" t="str">
            <v>Si</v>
          </cell>
          <cell r="AW179" t="str">
            <v>Si</v>
          </cell>
          <cell r="AX179">
            <v>1</v>
          </cell>
          <cell r="AY179" t="str">
            <v>Igual</v>
          </cell>
          <cell r="AZ179" t="str">
            <v>Peor</v>
          </cell>
          <cell r="BA179" t="str">
            <v>Peor</v>
          </cell>
          <cell r="BB179" t="str">
            <v>Igual</v>
          </cell>
        </row>
        <row r="180">
          <cell r="AL180">
            <v>9</v>
          </cell>
          <cell r="AM180">
            <v>10</v>
          </cell>
          <cell r="AN180">
            <v>10</v>
          </cell>
          <cell r="AO180">
            <v>5</v>
          </cell>
          <cell r="AP180">
            <v>10</v>
          </cell>
          <cell r="AQ180">
            <v>10</v>
          </cell>
          <cell r="AR180">
            <v>10</v>
          </cell>
          <cell r="AS180">
            <v>10</v>
          </cell>
          <cell r="AT180">
            <v>8</v>
          </cell>
          <cell r="AU180" t="str">
            <v>Si</v>
          </cell>
          <cell r="AV180" t="str">
            <v>Si</v>
          </cell>
          <cell r="AW180" t="str">
            <v>Si</v>
          </cell>
          <cell r="AX180">
            <v>1</v>
          </cell>
          <cell r="AY180" t="str">
            <v>Mucho mejor</v>
          </cell>
          <cell r="AZ180" t="str">
            <v>Mejor</v>
          </cell>
          <cell r="BA180" t="str">
            <v>Mucho mejor</v>
          </cell>
          <cell r="BB180" t="str">
            <v>Mejor</v>
          </cell>
        </row>
        <row r="181">
          <cell r="AL181">
            <v>9</v>
          </cell>
          <cell r="AM181">
            <v>6</v>
          </cell>
          <cell r="AN181">
            <v>9</v>
          </cell>
          <cell r="AO181">
            <v>5</v>
          </cell>
          <cell r="AP181">
            <v>5</v>
          </cell>
          <cell r="AQ181">
            <v>8</v>
          </cell>
          <cell r="AR181">
            <v>8</v>
          </cell>
          <cell r="AS181">
            <v>5</v>
          </cell>
          <cell r="AT181">
            <v>7</v>
          </cell>
          <cell r="AU181" t="str">
            <v>Si</v>
          </cell>
          <cell r="AV181" t="str">
            <v>Si</v>
          </cell>
          <cell r="AW181" t="str">
            <v>Si</v>
          </cell>
          <cell r="AX181">
            <v>4</v>
          </cell>
          <cell r="AY181" t="str">
            <v>Peor</v>
          </cell>
          <cell r="AZ181" t="str">
            <v>Peor</v>
          </cell>
          <cell r="BA181" t="str">
            <v>Peor</v>
          </cell>
          <cell r="BB181" t="str">
            <v>Peor</v>
          </cell>
        </row>
        <row r="182">
          <cell r="AL182">
            <v>6</v>
          </cell>
          <cell r="AM182">
            <v>10</v>
          </cell>
          <cell r="AN182">
            <v>9</v>
          </cell>
          <cell r="AO182">
            <v>5</v>
          </cell>
          <cell r="AP182">
            <v>10</v>
          </cell>
          <cell r="AQ182">
            <v>8</v>
          </cell>
          <cell r="AR182">
            <v>10</v>
          </cell>
          <cell r="AS182">
            <v>9</v>
          </cell>
          <cell r="AT182">
            <v>9</v>
          </cell>
          <cell r="AU182" t="str">
            <v>No</v>
          </cell>
          <cell r="AV182" t="str">
            <v>No</v>
          </cell>
          <cell r="AW182" t="str">
            <v>No</v>
          </cell>
          <cell r="AX182">
            <v>1</v>
          </cell>
          <cell r="AY182" t="str">
            <v>Mejor</v>
          </cell>
          <cell r="AZ182" t="str">
            <v>Igual</v>
          </cell>
          <cell r="BA182" t="str">
            <v>Mejor</v>
          </cell>
          <cell r="BB182" t="str">
            <v>Igual</v>
          </cell>
        </row>
        <row r="183">
          <cell r="AL183">
            <v>9</v>
          </cell>
          <cell r="AM183">
            <v>8</v>
          </cell>
          <cell r="AN183">
            <v>8</v>
          </cell>
          <cell r="AO183">
            <v>6</v>
          </cell>
          <cell r="AP183">
            <v>10</v>
          </cell>
          <cell r="AQ183">
            <v>9</v>
          </cell>
          <cell r="AR183">
            <v>10</v>
          </cell>
          <cell r="AS183">
            <v>9</v>
          </cell>
          <cell r="AT183">
            <v>9</v>
          </cell>
          <cell r="AU183" t="str">
            <v>Si</v>
          </cell>
          <cell r="AV183" t="str">
            <v>Si</v>
          </cell>
          <cell r="AW183" t="str">
            <v>Si</v>
          </cell>
          <cell r="AX183">
            <v>1</v>
          </cell>
          <cell r="AY183" t="str">
            <v>Mejor</v>
          </cell>
          <cell r="AZ183" t="str">
            <v>Igual</v>
          </cell>
          <cell r="BA183" t="str">
            <v>Igual</v>
          </cell>
          <cell r="BB183" t="str">
            <v>Igual</v>
          </cell>
        </row>
        <row r="184">
          <cell r="AL184">
            <v>10</v>
          </cell>
          <cell r="AM184">
            <v>7</v>
          </cell>
          <cell r="AN184">
            <v>10</v>
          </cell>
          <cell r="AO184">
            <v>5</v>
          </cell>
          <cell r="AP184">
            <v>10</v>
          </cell>
          <cell r="AQ184">
            <v>10</v>
          </cell>
          <cell r="AR184">
            <v>10</v>
          </cell>
          <cell r="AS184">
            <v>10</v>
          </cell>
          <cell r="AT184">
            <v>8</v>
          </cell>
          <cell r="AU184" t="str">
            <v>No</v>
          </cell>
          <cell r="AV184" t="str">
            <v>No</v>
          </cell>
          <cell r="AW184" t="str">
            <v>No</v>
          </cell>
          <cell r="AX184">
            <v>1</v>
          </cell>
          <cell r="AY184" t="str">
            <v>Mucho mejor</v>
          </cell>
          <cell r="AZ184" t="str">
            <v>Mucho mejor</v>
          </cell>
          <cell r="BA184" t="str">
            <v>Peor</v>
          </cell>
          <cell r="BB184" t="str">
            <v>Mucho mejor</v>
          </cell>
        </row>
        <row r="185">
          <cell r="AL185">
            <v>10</v>
          </cell>
          <cell r="AM185">
            <v>10</v>
          </cell>
          <cell r="AN185">
            <v>10</v>
          </cell>
          <cell r="AO185">
            <v>6</v>
          </cell>
          <cell r="AP185">
            <v>10</v>
          </cell>
          <cell r="AQ185">
            <v>10</v>
          </cell>
          <cell r="AR185">
            <v>10</v>
          </cell>
          <cell r="AS185">
            <v>10</v>
          </cell>
          <cell r="AT185">
            <v>10</v>
          </cell>
          <cell r="AU185" t="str">
            <v>Si</v>
          </cell>
          <cell r="AV185" t="str">
            <v>Si</v>
          </cell>
          <cell r="AW185" t="str">
            <v>Si</v>
          </cell>
          <cell r="AX185">
            <v>1</v>
          </cell>
          <cell r="AY185" t="str">
            <v>Igual</v>
          </cell>
          <cell r="AZ185" t="str">
            <v>Igual</v>
          </cell>
          <cell r="BA185" t="str">
            <v>Mejor</v>
          </cell>
          <cell r="BB185" t="str">
            <v>Igual</v>
          </cell>
        </row>
        <row r="186">
          <cell r="AL186">
            <v>10</v>
          </cell>
          <cell r="AM186">
            <v>10</v>
          </cell>
          <cell r="AN186">
            <v>10</v>
          </cell>
          <cell r="AO186">
            <v>9</v>
          </cell>
          <cell r="AP186">
            <v>8</v>
          </cell>
          <cell r="AQ186">
            <v>8</v>
          </cell>
          <cell r="AR186">
            <v>9</v>
          </cell>
          <cell r="AS186">
            <v>8</v>
          </cell>
          <cell r="AT186">
            <v>9</v>
          </cell>
          <cell r="AU186" t="str">
            <v>No</v>
          </cell>
          <cell r="AV186" t="str">
            <v>Si</v>
          </cell>
          <cell r="AW186" t="str">
            <v>No</v>
          </cell>
          <cell r="AX186">
            <v>4</v>
          </cell>
          <cell r="AY186" t="str">
            <v>Mucho mejor</v>
          </cell>
          <cell r="AZ186" t="str">
            <v>Mucho mejor</v>
          </cell>
          <cell r="BA186" t="str">
            <v>Mucho mejor</v>
          </cell>
          <cell r="BB186" t="str">
            <v>Mucho mejor</v>
          </cell>
        </row>
        <row r="187">
          <cell r="AL187">
            <v>9</v>
          </cell>
          <cell r="AM187">
            <v>10</v>
          </cell>
          <cell r="AN187">
            <v>10</v>
          </cell>
          <cell r="AO187">
            <v>8</v>
          </cell>
          <cell r="AP187">
            <v>10</v>
          </cell>
          <cell r="AQ187">
            <v>10</v>
          </cell>
          <cell r="AR187">
            <v>10</v>
          </cell>
          <cell r="AS187">
            <v>10</v>
          </cell>
          <cell r="AT187">
            <v>9</v>
          </cell>
          <cell r="AU187" t="str">
            <v>No</v>
          </cell>
          <cell r="AV187" t="str">
            <v>No</v>
          </cell>
          <cell r="AW187" t="str">
            <v>No</v>
          </cell>
          <cell r="AX187">
            <v>1</v>
          </cell>
          <cell r="AY187" t="str">
            <v>Mejor</v>
          </cell>
          <cell r="AZ187" t="str">
            <v>Mejor</v>
          </cell>
          <cell r="BA187" t="str">
            <v>Mejor</v>
          </cell>
          <cell r="BB187" t="str">
            <v>Mucho mejor</v>
          </cell>
        </row>
        <row r="188">
          <cell r="AL188">
            <v>7</v>
          </cell>
          <cell r="AM188">
            <v>8</v>
          </cell>
          <cell r="AN188">
            <v>9</v>
          </cell>
          <cell r="AO188">
            <v>5</v>
          </cell>
          <cell r="AP188">
            <v>6</v>
          </cell>
          <cell r="AQ188">
            <v>8</v>
          </cell>
          <cell r="AR188">
            <v>10</v>
          </cell>
          <cell r="AS188">
            <v>10</v>
          </cell>
          <cell r="AT188">
            <v>9</v>
          </cell>
          <cell r="AU188" t="str">
            <v>Si</v>
          </cell>
          <cell r="AV188" t="str">
            <v>No</v>
          </cell>
          <cell r="AW188" t="str">
            <v>No</v>
          </cell>
          <cell r="AX188">
            <v>4</v>
          </cell>
          <cell r="AY188" t="str">
            <v>Mejor</v>
          </cell>
          <cell r="AZ188" t="str">
            <v>Mucho mejor</v>
          </cell>
          <cell r="BA188" t="str">
            <v>Mucho mejor</v>
          </cell>
          <cell r="BB188" t="str">
            <v>Mucho mejor</v>
          </cell>
        </row>
        <row r="189">
          <cell r="AL189">
            <v>10</v>
          </cell>
          <cell r="AM189">
            <v>9</v>
          </cell>
          <cell r="AN189">
            <v>10</v>
          </cell>
          <cell r="AO189">
            <v>5</v>
          </cell>
          <cell r="AP189">
            <v>10</v>
          </cell>
          <cell r="AQ189">
            <v>10</v>
          </cell>
          <cell r="AR189">
            <v>10</v>
          </cell>
          <cell r="AS189">
            <v>8</v>
          </cell>
          <cell r="AT189">
            <v>10</v>
          </cell>
          <cell r="AU189" t="str">
            <v>Si</v>
          </cell>
          <cell r="AV189" t="str">
            <v>Si</v>
          </cell>
          <cell r="AW189" t="str">
            <v>Si</v>
          </cell>
          <cell r="AX189">
            <v>4</v>
          </cell>
          <cell r="AY189" t="str">
            <v>Mejor</v>
          </cell>
          <cell r="AZ189" t="str">
            <v>Mejor</v>
          </cell>
          <cell r="BA189" t="str">
            <v>Igual</v>
          </cell>
          <cell r="BB189" t="str">
            <v>Mucho mejor</v>
          </cell>
        </row>
        <row r="190">
          <cell r="AL190">
            <v>8</v>
          </cell>
          <cell r="AM190">
            <v>8</v>
          </cell>
          <cell r="AN190">
            <v>8</v>
          </cell>
          <cell r="AO190">
            <v>5</v>
          </cell>
          <cell r="AP190">
            <v>8</v>
          </cell>
          <cell r="AQ190">
            <v>8</v>
          </cell>
          <cell r="AR190">
            <v>8</v>
          </cell>
          <cell r="AS190">
            <v>8</v>
          </cell>
          <cell r="AT190">
            <v>7</v>
          </cell>
          <cell r="AU190" t="str">
            <v>Si</v>
          </cell>
          <cell r="AV190" t="str">
            <v>Si</v>
          </cell>
          <cell r="AW190" t="str">
            <v>Si</v>
          </cell>
          <cell r="AX190">
            <v>1</v>
          </cell>
          <cell r="AY190" t="str">
            <v>Igual</v>
          </cell>
          <cell r="AZ190" t="str">
            <v>Mejor</v>
          </cell>
          <cell r="BA190" t="str">
            <v>Igual</v>
          </cell>
          <cell r="BB190" t="str">
            <v>Igual</v>
          </cell>
        </row>
        <row r="191">
          <cell r="AL191">
            <v>10</v>
          </cell>
          <cell r="AM191">
            <v>10</v>
          </cell>
          <cell r="AN191">
            <v>10</v>
          </cell>
          <cell r="AO191">
            <v>6</v>
          </cell>
          <cell r="AP191">
            <v>10</v>
          </cell>
          <cell r="AQ191">
            <v>10</v>
          </cell>
          <cell r="AR191">
            <v>10</v>
          </cell>
          <cell r="AS191">
            <v>7</v>
          </cell>
          <cell r="AT191">
            <v>10</v>
          </cell>
          <cell r="AU191" t="str">
            <v>Si</v>
          </cell>
          <cell r="AV191" t="str">
            <v>Si</v>
          </cell>
          <cell r="AW191" t="str">
            <v>Si</v>
          </cell>
          <cell r="AX191">
            <v>1</v>
          </cell>
          <cell r="AY191" t="str">
            <v>Mejor</v>
          </cell>
          <cell r="AZ191" t="str">
            <v>Mejor</v>
          </cell>
          <cell r="BA191" t="str">
            <v>Mejor</v>
          </cell>
          <cell r="BB191" t="str">
            <v>Mejor</v>
          </cell>
        </row>
        <row r="192">
          <cell r="AL192">
            <v>10</v>
          </cell>
          <cell r="AM192">
            <v>8</v>
          </cell>
          <cell r="AN192">
            <v>8</v>
          </cell>
          <cell r="AO192">
            <v>2</v>
          </cell>
          <cell r="AP192">
            <v>10</v>
          </cell>
          <cell r="AQ192">
            <v>5</v>
          </cell>
          <cell r="AR192">
            <v>5</v>
          </cell>
          <cell r="AS192">
            <v>8</v>
          </cell>
          <cell r="AT192">
            <v>8</v>
          </cell>
          <cell r="AU192" t="str">
            <v>No</v>
          </cell>
          <cell r="AV192" t="str">
            <v>No</v>
          </cell>
          <cell r="AW192" t="str">
            <v>No</v>
          </cell>
          <cell r="AX192">
            <v>1</v>
          </cell>
          <cell r="AY192" t="str">
            <v>Igual</v>
          </cell>
          <cell r="AZ192" t="str">
            <v>Igual</v>
          </cell>
          <cell r="BA192" t="str">
            <v>Igual</v>
          </cell>
          <cell r="BB192" t="str">
            <v>Mejor</v>
          </cell>
        </row>
        <row r="193">
          <cell r="AL193">
            <v>8</v>
          </cell>
          <cell r="AM193">
            <v>10</v>
          </cell>
          <cell r="AN193">
            <v>10</v>
          </cell>
          <cell r="AO193">
            <v>4</v>
          </cell>
          <cell r="AP193">
            <v>9</v>
          </cell>
          <cell r="AQ193">
            <v>10</v>
          </cell>
          <cell r="AR193">
            <v>10</v>
          </cell>
          <cell r="AS193">
            <v>10</v>
          </cell>
          <cell r="AT193">
            <v>8</v>
          </cell>
          <cell r="AU193" t="str">
            <v>No</v>
          </cell>
          <cell r="AV193" t="str">
            <v>No</v>
          </cell>
          <cell r="AW193" t="str">
            <v>No</v>
          </cell>
          <cell r="AX193">
            <v>4</v>
          </cell>
          <cell r="AY193" t="str">
            <v>Igual</v>
          </cell>
          <cell r="AZ193" t="str">
            <v>Igual</v>
          </cell>
          <cell r="BA193" t="str">
            <v>Igual</v>
          </cell>
          <cell r="BB193" t="str">
            <v>Igual</v>
          </cell>
        </row>
        <row r="194">
          <cell r="AL194">
            <v>10</v>
          </cell>
          <cell r="AM194">
            <v>6</v>
          </cell>
          <cell r="AN194">
            <v>9</v>
          </cell>
          <cell r="AO194">
            <v>7</v>
          </cell>
          <cell r="AP194">
            <v>10</v>
          </cell>
          <cell r="AQ194">
            <v>10</v>
          </cell>
          <cell r="AR194">
            <v>10</v>
          </cell>
          <cell r="AS194">
            <v>10</v>
          </cell>
          <cell r="AT194">
            <v>8</v>
          </cell>
          <cell r="AU194" t="str">
            <v>Si</v>
          </cell>
          <cell r="AV194" t="str">
            <v>Si</v>
          </cell>
          <cell r="AW194" t="str">
            <v>Si</v>
          </cell>
          <cell r="AX194">
            <v>2</v>
          </cell>
          <cell r="AY194" t="str">
            <v>Igual</v>
          </cell>
          <cell r="AZ194" t="str">
            <v>Igual</v>
          </cell>
          <cell r="BA194" t="str">
            <v>Igual</v>
          </cell>
          <cell r="BB194" t="str">
            <v>Igual</v>
          </cell>
        </row>
        <row r="195">
          <cell r="AL195">
            <v>8</v>
          </cell>
          <cell r="AM195">
            <v>8</v>
          </cell>
          <cell r="AN195">
            <v>7</v>
          </cell>
          <cell r="AO195">
            <v>5</v>
          </cell>
          <cell r="AP195">
            <v>7</v>
          </cell>
          <cell r="AQ195">
            <v>8</v>
          </cell>
          <cell r="AR195">
            <v>8</v>
          </cell>
          <cell r="AS195">
            <v>8</v>
          </cell>
          <cell r="AT195">
            <v>8</v>
          </cell>
          <cell r="AU195" t="str">
            <v>Si</v>
          </cell>
          <cell r="AV195" t="str">
            <v>Si</v>
          </cell>
          <cell r="AW195" t="str">
            <v>Si</v>
          </cell>
          <cell r="AX195">
            <v>2</v>
          </cell>
          <cell r="AY195" t="str">
            <v>Igual</v>
          </cell>
          <cell r="AZ195" t="str">
            <v>Mejor</v>
          </cell>
          <cell r="BA195" t="str">
            <v>Mejor</v>
          </cell>
          <cell r="BB195" t="str">
            <v>Igual</v>
          </cell>
        </row>
        <row r="196">
          <cell r="AL196">
            <v>8</v>
          </cell>
          <cell r="AM196">
            <v>7</v>
          </cell>
          <cell r="AN196">
            <v>7</v>
          </cell>
          <cell r="AO196">
            <v>8</v>
          </cell>
          <cell r="AP196">
            <v>7</v>
          </cell>
          <cell r="AQ196">
            <v>8</v>
          </cell>
          <cell r="AR196">
            <v>9</v>
          </cell>
          <cell r="AS196">
            <v>8</v>
          </cell>
          <cell r="AT196">
            <v>8</v>
          </cell>
          <cell r="AU196" t="str">
            <v>No</v>
          </cell>
          <cell r="AV196" t="str">
            <v>No</v>
          </cell>
          <cell r="AW196" t="str">
            <v>No</v>
          </cell>
          <cell r="AX196">
            <v>4</v>
          </cell>
          <cell r="AY196" t="str">
            <v>Mejor</v>
          </cell>
          <cell r="AZ196" t="str">
            <v>Igual</v>
          </cell>
          <cell r="BA196" t="str">
            <v>Mejor</v>
          </cell>
          <cell r="BB196" t="str">
            <v>Mejor</v>
          </cell>
        </row>
        <row r="197">
          <cell r="AL197">
            <v>10</v>
          </cell>
          <cell r="AM197">
            <v>10</v>
          </cell>
          <cell r="AN197">
            <v>10</v>
          </cell>
          <cell r="AO197">
            <v>10</v>
          </cell>
          <cell r="AP197">
            <v>10</v>
          </cell>
          <cell r="AQ197">
            <v>10</v>
          </cell>
          <cell r="AR197">
            <v>10</v>
          </cell>
          <cell r="AS197">
            <v>10</v>
          </cell>
          <cell r="AT197">
            <v>10</v>
          </cell>
          <cell r="AU197" t="str">
            <v>No</v>
          </cell>
          <cell r="AV197" t="str">
            <v>No</v>
          </cell>
          <cell r="AW197" t="str">
            <v>No</v>
          </cell>
          <cell r="AX197">
            <v>4</v>
          </cell>
          <cell r="AY197" t="str">
            <v>Igual</v>
          </cell>
          <cell r="AZ197" t="str">
            <v>Igual</v>
          </cell>
          <cell r="BA197" t="str">
            <v>Igual</v>
          </cell>
          <cell r="BB197" t="str">
            <v>Igual</v>
          </cell>
        </row>
        <row r="198">
          <cell r="AL198">
            <v>8</v>
          </cell>
          <cell r="AM198">
            <v>10</v>
          </cell>
          <cell r="AN198">
            <v>10</v>
          </cell>
          <cell r="AO198">
            <v>6</v>
          </cell>
          <cell r="AP198">
            <v>10</v>
          </cell>
          <cell r="AQ198">
            <v>10</v>
          </cell>
          <cell r="AR198">
            <v>8</v>
          </cell>
          <cell r="AS198">
            <v>10</v>
          </cell>
          <cell r="AT198">
            <v>8</v>
          </cell>
          <cell r="AU198" t="str">
            <v>No</v>
          </cell>
          <cell r="AV198" t="str">
            <v>No</v>
          </cell>
          <cell r="AW198" t="str">
            <v>No</v>
          </cell>
          <cell r="AX198">
            <v>3</v>
          </cell>
          <cell r="AY198" t="str">
            <v>Igual</v>
          </cell>
          <cell r="AZ198" t="str">
            <v>Igual</v>
          </cell>
          <cell r="BA198" t="str">
            <v>Igual</v>
          </cell>
          <cell r="BB198" t="str">
            <v>Mejor</v>
          </cell>
        </row>
        <row r="199">
          <cell r="AL199">
            <v>10</v>
          </cell>
          <cell r="AM199">
            <v>9</v>
          </cell>
          <cell r="AN199">
            <v>8</v>
          </cell>
          <cell r="AO199">
            <v>6</v>
          </cell>
          <cell r="AP199">
            <v>8</v>
          </cell>
          <cell r="AQ199">
            <v>7</v>
          </cell>
          <cell r="AR199">
            <v>10</v>
          </cell>
          <cell r="AS199">
            <v>6</v>
          </cell>
          <cell r="AT199">
            <v>9</v>
          </cell>
          <cell r="AU199" t="str">
            <v>Si</v>
          </cell>
          <cell r="AV199" t="str">
            <v>Si</v>
          </cell>
          <cell r="AW199" t="str">
            <v>Si</v>
          </cell>
          <cell r="AX199">
            <v>1</v>
          </cell>
          <cell r="AY199" t="str">
            <v>Mejor</v>
          </cell>
          <cell r="AZ199" t="str">
            <v>Mucho mejor</v>
          </cell>
          <cell r="BA199" t="str">
            <v>Mejor</v>
          </cell>
          <cell r="BB199" t="str">
            <v>Mejor</v>
          </cell>
        </row>
        <row r="200">
          <cell r="AL200">
            <v>8</v>
          </cell>
          <cell r="AM200">
            <v>8</v>
          </cell>
          <cell r="AN200">
            <v>7</v>
          </cell>
          <cell r="AO200">
            <v>4</v>
          </cell>
          <cell r="AP200">
            <v>10</v>
          </cell>
          <cell r="AQ200">
            <v>7</v>
          </cell>
          <cell r="AR200">
            <v>9</v>
          </cell>
          <cell r="AS200">
            <v>8</v>
          </cell>
          <cell r="AT200">
            <v>8</v>
          </cell>
          <cell r="AU200" t="str">
            <v>No</v>
          </cell>
          <cell r="AV200" t="str">
            <v>Si</v>
          </cell>
          <cell r="AW200" t="str">
            <v>Si</v>
          </cell>
          <cell r="AX200">
            <v>1</v>
          </cell>
          <cell r="AY200" t="str">
            <v>Mucho mejor</v>
          </cell>
          <cell r="AZ200" t="str">
            <v>Mejor</v>
          </cell>
          <cell r="BA200" t="str">
            <v>Igual</v>
          </cell>
          <cell r="BB200" t="str">
            <v>Igual</v>
          </cell>
        </row>
        <row r="201">
          <cell r="AL201">
            <v>10</v>
          </cell>
          <cell r="AM201">
            <v>9</v>
          </cell>
          <cell r="AN201">
            <v>10</v>
          </cell>
          <cell r="AO201">
            <v>8</v>
          </cell>
          <cell r="AP201">
            <v>10</v>
          </cell>
          <cell r="AQ201">
            <v>10</v>
          </cell>
          <cell r="AR201">
            <v>10</v>
          </cell>
          <cell r="AS201">
            <v>10</v>
          </cell>
          <cell r="AT201">
            <v>9</v>
          </cell>
          <cell r="AU201" t="str">
            <v>No</v>
          </cell>
          <cell r="AV201" t="str">
            <v>No</v>
          </cell>
          <cell r="AW201" t="str">
            <v>No</v>
          </cell>
          <cell r="AX201">
            <v>1</v>
          </cell>
          <cell r="AY201" t="str">
            <v>Igual</v>
          </cell>
          <cell r="AZ201" t="str">
            <v>Igual</v>
          </cell>
          <cell r="BA201" t="str">
            <v>Igual</v>
          </cell>
          <cell r="BB201" t="str">
            <v>Igual</v>
          </cell>
        </row>
        <row r="202">
          <cell r="AL202">
            <v>8</v>
          </cell>
          <cell r="AM202">
            <v>8</v>
          </cell>
          <cell r="AN202">
            <v>8</v>
          </cell>
          <cell r="AO202">
            <v>6</v>
          </cell>
          <cell r="AP202">
            <v>9</v>
          </cell>
          <cell r="AQ202">
            <v>9</v>
          </cell>
          <cell r="AR202">
            <v>8</v>
          </cell>
          <cell r="AS202">
            <v>5</v>
          </cell>
          <cell r="AT202">
            <v>8</v>
          </cell>
          <cell r="AU202" t="str">
            <v>No</v>
          </cell>
          <cell r="AV202" t="str">
            <v>No</v>
          </cell>
          <cell r="AW202" t="str">
            <v>No</v>
          </cell>
          <cell r="AX202">
            <v>1</v>
          </cell>
          <cell r="AY202" t="str">
            <v>Igual</v>
          </cell>
          <cell r="AZ202" t="str">
            <v>Igual</v>
          </cell>
          <cell r="BA202" t="str">
            <v>Igual</v>
          </cell>
          <cell r="BB202" t="str">
            <v>Igual</v>
          </cell>
        </row>
        <row r="203">
          <cell r="AL203">
            <v>0</v>
          </cell>
          <cell r="AM203">
            <v>7</v>
          </cell>
          <cell r="AN203">
            <v>9</v>
          </cell>
          <cell r="AO203">
            <v>2</v>
          </cell>
          <cell r="AP203">
            <v>8</v>
          </cell>
          <cell r="AQ203">
            <v>7</v>
          </cell>
          <cell r="AR203">
            <v>8</v>
          </cell>
          <cell r="AS203">
            <v>8</v>
          </cell>
          <cell r="AT203">
            <v>5</v>
          </cell>
          <cell r="AU203" t="str">
            <v>No</v>
          </cell>
          <cell r="AV203" t="str">
            <v>No</v>
          </cell>
          <cell r="AW203" t="str">
            <v>No</v>
          </cell>
          <cell r="AX203">
            <v>1</v>
          </cell>
          <cell r="AY203" t="str">
            <v>Igual</v>
          </cell>
          <cell r="AZ203" t="str">
            <v>Igual</v>
          </cell>
          <cell r="BA203" t="str">
            <v>Igual</v>
          </cell>
          <cell r="BB203" t="str">
            <v>Igual</v>
          </cell>
        </row>
        <row r="204">
          <cell r="AL204">
            <v>10</v>
          </cell>
          <cell r="AM204">
            <v>10</v>
          </cell>
          <cell r="AN204">
            <v>10</v>
          </cell>
          <cell r="AO204">
            <v>8</v>
          </cell>
          <cell r="AP204">
            <v>10</v>
          </cell>
          <cell r="AQ204">
            <v>8</v>
          </cell>
          <cell r="AR204">
            <v>10</v>
          </cell>
          <cell r="AS204">
            <v>8</v>
          </cell>
          <cell r="AT204">
            <v>9</v>
          </cell>
          <cell r="AU204" t="str">
            <v>No</v>
          </cell>
          <cell r="AV204" t="str">
            <v>No</v>
          </cell>
          <cell r="AW204" t="str">
            <v>No</v>
          </cell>
          <cell r="AX204">
            <v>4</v>
          </cell>
          <cell r="AY204" t="str">
            <v>Mucho mejor</v>
          </cell>
          <cell r="AZ204" t="str">
            <v>Igual</v>
          </cell>
          <cell r="BA204" t="str">
            <v>Mejor</v>
          </cell>
          <cell r="BB204" t="str">
            <v>Mejor</v>
          </cell>
        </row>
        <row r="205">
          <cell r="AL205">
            <v>8</v>
          </cell>
          <cell r="AM205">
            <v>9</v>
          </cell>
          <cell r="AN205">
            <v>9</v>
          </cell>
          <cell r="AO205">
            <v>5</v>
          </cell>
          <cell r="AP205">
            <v>9</v>
          </cell>
          <cell r="AQ205">
            <v>9</v>
          </cell>
          <cell r="AR205">
            <v>9</v>
          </cell>
          <cell r="AS205">
            <v>6</v>
          </cell>
          <cell r="AT205">
            <v>6</v>
          </cell>
          <cell r="AU205" t="str">
            <v>No</v>
          </cell>
          <cell r="AV205" t="str">
            <v>No</v>
          </cell>
          <cell r="AW205" t="str">
            <v>No</v>
          </cell>
          <cell r="AX205">
            <v>4</v>
          </cell>
          <cell r="AY205" t="str">
            <v>Igual</v>
          </cell>
          <cell r="AZ205" t="str">
            <v>Igual</v>
          </cell>
          <cell r="BA205" t="str">
            <v>Igual</v>
          </cell>
          <cell r="BB205" t="str">
            <v>Mejor</v>
          </cell>
        </row>
        <row r="206">
          <cell r="AL206">
            <v>8</v>
          </cell>
          <cell r="AM206">
            <v>9</v>
          </cell>
          <cell r="AN206">
            <v>8</v>
          </cell>
          <cell r="AO206">
            <v>5</v>
          </cell>
          <cell r="AP206">
            <v>10</v>
          </cell>
          <cell r="AQ206">
            <v>10</v>
          </cell>
          <cell r="AR206">
            <v>10</v>
          </cell>
          <cell r="AS206">
            <v>8</v>
          </cell>
          <cell r="AT206">
            <v>9</v>
          </cell>
          <cell r="AU206" t="str">
            <v>Si</v>
          </cell>
          <cell r="AV206" t="str">
            <v>Si</v>
          </cell>
          <cell r="AW206" t="str">
            <v>Si</v>
          </cell>
          <cell r="AX206">
            <v>1</v>
          </cell>
          <cell r="AY206" t="str">
            <v>Mejor</v>
          </cell>
          <cell r="AZ206" t="str">
            <v>Igual</v>
          </cell>
          <cell r="BA206" t="str">
            <v>Igual</v>
          </cell>
          <cell r="BB206" t="str">
            <v>Igual</v>
          </cell>
        </row>
        <row r="207">
          <cell r="AL207">
            <v>9</v>
          </cell>
          <cell r="AM207">
            <v>8</v>
          </cell>
          <cell r="AN207">
            <v>8</v>
          </cell>
          <cell r="AO207">
            <v>7</v>
          </cell>
          <cell r="AP207">
            <v>7</v>
          </cell>
          <cell r="AQ207">
            <v>8</v>
          </cell>
          <cell r="AR207">
            <v>8</v>
          </cell>
          <cell r="AS207">
            <v>8</v>
          </cell>
          <cell r="AT207">
            <v>8</v>
          </cell>
          <cell r="AU207" t="str">
            <v>No</v>
          </cell>
          <cell r="AV207" t="str">
            <v>No</v>
          </cell>
          <cell r="AW207" t="str">
            <v>No</v>
          </cell>
          <cell r="AX207">
            <v>1</v>
          </cell>
          <cell r="AY207" t="str">
            <v>Igual</v>
          </cell>
          <cell r="AZ207" t="str">
            <v>Igual</v>
          </cell>
          <cell r="BA207" t="str">
            <v>Igual</v>
          </cell>
          <cell r="BB207" t="str">
            <v>Igual</v>
          </cell>
        </row>
        <row r="208">
          <cell r="AL208">
            <v>10</v>
          </cell>
          <cell r="AM208">
            <v>10</v>
          </cell>
          <cell r="AN208">
            <v>10</v>
          </cell>
          <cell r="AO208">
            <v>10</v>
          </cell>
          <cell r="AP208">
            <v>10</v>
          </cell>
          <cell r="AQ208">
            <v>10</v>
          </cell>
          <cell r="AR208">
            <v>10</v>
          </cell>
          <cell r="AS208">
            <v>10</v>
          </cell>
          <cell r="AT208">
            <v>9</v>
          </cell>
          <cell r="AU208" t="str">
            <v>Si</v>
          </cell>
          <cell r="AV208" t="str">
            <v>Si</v>
          </cell>
          <cell r="AW208" t="str">
            <v>Si</v>
          </cell>
          <cell r="AX208">
            <v>4</v>
          </cell>
          <cell r="AY208" t="str">
            <v>Mucho mejor</v>
          </cell>
          <cell r="AZ208" t="str">
            <v>Igual</v>
          </cell>
          <cell r="BA208" t="str">
            <v>Igual</v>
          </cell>
          <cell r="BB208" t="str">
            <v>Mejor</v>
          </cell>
        </row>
        <row r="209">
          <cell r="AL209">
            <v>7</v>
          </cell>
          <cell r="AM209">
            <v>9</v>
          </cell>
          <cell r="AN209">
            <v>9</v>
          </cell>
          <cell r="AO209">
            <v>8</v>
          </cell>
          <cell r="AP209">
            <v>10</v>
          </cell>
          <cell r="AQ209">
            <v>10</v>
          </cell>
          <cell r="AR209">
            <v>10</v>
          </cell>
          <cell r="AS209">
            <v>10</v>
          </cell>
          <cell r="AT209">
            <v>8</v>
          </cell>
          <cell r="AU209" t="str">
            <v>Si</v>
          </cell>
          <cell r="AV209" t="str">
            <v>Si</v>
          </cell>
          <cell r="AW209" t="str">
            <v>Si</v>
          </cell>
          <cell r="AX209">
            <v>4</v>
          </cell>
          <cell r="AY209" t="str">
            <v>Mejor</v>
          </cell>
          <cell r="AZ209" t="str">
            <v>Igual</v>
          </cell>
          <cell r="BA209" t="str">
            <v>Igual</v>
          </cell>
          <cell r="BB209" t="str">
            <v>Igual</v>
          </cell>
        </row>
        <row r="210">
          <cell r="AL210">
            <v>9</v>
          </cell>
          <cell r="AM210">
            <v>9</v>
          </cell>
          <cell r="AN210">
            <v>9</v>
          </cell>
          <cell r="AO210">
            <v>9</v>
          </cell>
          <cell r="AP210">
            <v>10</v>
          </cell>
          <cell r="AQ210">
            <v>10</v>
          </cell>
          <cell r="AR210">
            <v>10</v>
          </cell>
          <cell r="AS210">
            <v>9</v>
          </cell>
          <cell r="AT210">
            <v>9</v>
          </cell>
          <cell r="AU210" t="str">
            <v>Si</v>
          </cell>
          <cell r="AV210" t="str">
            <v>No</v>
          </cell>
          <cell r="AW210" t="str">
            <v>No</v>
          </cell>
          <cell r="AX210">
            <v>4</v>
          </cell>
          <cell r="AY210" t="str">
            <v>Igual</v>
          </cell>
          <cell r="AZ210" t="str">
            <v>Igual</v>
          </cell>
          <cell r="BA210" t="str">
            <v>Igual</v>
          </cell>
          <cell r="BB210" t="str">
            <v>Mejor</v>
          </cell>
        </row>
        <row r="211">
          <cell r="AL211">
            <v>10</v>
          </cell>
          <cell r="AM211">
            <v>10</v>
          </cell>
          <cell r="AN211">
            <v>10</v>
          </cell>
          <cell r="AO211">
            <v>5</v>
          </cell>
          <cell r="AP211">
            <v>10</v>
          </cell>
          <cell r="AQ211">
            <v>10</v>
          </cell>
          <cell r="AR211">
            <v>10</v>
          </cell>
          <cell r="AS211">
            <v>10</v>
          </cell>
          <cell r="AT211">
            <v>10</v>
          </cell>
          <cell r="AU211" t="str">
            <v>Si</v>
          </cell>
          <cell r="AV211" t="str">
            <v>Si</v>
          </cell>
          <cell r="AW211" t="str">
            <v>Si</v>
          </cell>
          <cell r="AX211">
            <v>4</v>
          </cell>
          <cell r="AY211" t="str">
            <v>Mucho mejor</v>
          </cell>
          <cell r="AZ211" t="str">
            <v>Mejor</v>
          </cell>
          <cell r="BA211" t="str">
            <v>Mejor</v>
          </cell>
          <cell r="BB211" t="str">
            <v>Mejor</v>
          </cell>
        </row>
        <row r="212">
          <cell r="AL212">
            <v>8</v>
          </cell>
          <cell r="AM212">
            <v>9</v>
          </cell>
          <cell r="AN212">
            <v>9</v>
          </cell>
          <cell r="AO212">
            <v>8</v>
          </cell>
          <cell r="AP212">
            <v>8</v>
          </cell>
          <cell r="AQ212">
            <v>8</v>
          </cell>
          <cell r="AR212">
            <v>9</v>
          </cell>
          <cell r="AS212">
            <v>8</v>
          </cell>
          <cell r="AT212">
            <v>9</v>
          </cell>
          <cell r="AU212" t="str">
            <v>Si</v>
          </cell>
          <cell r="AV212" t="str">
            <v>Si</v>
          </cell>
          <cell r="AW212" t="str">
            <v>Si</v>
          </cell>
          <cell r="AX212">
            <v>1</v>
          </cell>
          <cell r="AY212" t="str">
            <v>Igual</v>
          </cell>
          <cell r="AZ212" t="str">
            <v>Igual</v>
          </cell>
          <cell r="BA212" t="str">
            <v>Mejor</v>
          </cell>
          <cell r="BB212" t="str">
            <v>Igual</v>
          </cell>
        </row>
        <row r="213">
          <cell r="AL213">
            <v>6</v>
          </cell>
          <cell r="AM213">
            <v>9</v>
          </cell>
          <cell r="AN213">
            <v>9</v>
          </cell>
          <cell r="AO213">
            <v>5</v>
          </cell>
          <cell r="AP213">
            <v>9</v>
          </cell>
          <cell r="AQ213">
            <v>9</v>
          </cell>
          <cell r="AR213">
            <v>9</v>
          </cell>
          <cell r="AS213">
            <v>9</v>
          </cell>
          <cell r="AT213">
            <v>8</v>
          </cell>
          <cell r="AU213" t="str">
            <v>No</v>
          </cell>
          <cell r="AV213" t="str">
            <v>No</v>
          </cell>
          <cell r="AW213" t="str">
            <v>No</v>
          </cell>
          <cell r="AX213">
            <v>1</v>
          </cell>
          <cell r="AY213" t="str">
            <v>Mejor</v>
          </cell>
          <cell r="AZ213" t="str">
            <v>Mejor</v>
          </cell>
          <cell r="BA213" t="str">
            <v>Igual</v>
          </cell>
          <cell r="BB213" t="str">
            <v>Mejor</v>
          </cell>
        </row>
        <row r="214">
          <cell r="AL214">
            <v>10</v>
          </cell>
          <cell r="AM214">
            <v>10</v>
          </cell>
          <cell r="AN214">
            <v>10</v>
          </cell>
          <cell r="AO214">
            <v>7</v>
          </cell>
          <cell r="AP214">
            <v>9</v>
          </cell>
          <cell r="AQ214">
            <v>10</v>
          </cell>
          <cell r="AR214">
            <v>10</v>
          </cell>
          <cell r="AS214">
            <v>10</v>
          </cell>
          <cell r="AT214">
            <v>9</v>
          </cell>
          <cell r="AU214" t="str">
            <v>Si</v>
          </cell>
          <cell r="AV214" t="str">
            <v>Si</v>
          </cell>
          <cell r="AW214" t="str">
            <v>Si</v>
          </cell>
          <cell r="AX214">
            <v>4</v>
          </cell>
          <cell r="AY214" t="str">
            <v>Mejor</v>
          </cell>
          <cell r="AZ214" t="str">
            <v>Mejor</v>
          </cell>
          <cell r="BA214" t="str">
            <v>Igual</v>
          </cell>
          <cell r="BB214" t="str">
            <v>Mucho mejor</v>
          </cell>
        </row>
        <row r="215">
          <cell r="AL215">
            <v>8</v>
          </cell>
          <cell r="AM215">
            <v>8</v>
          </cell>
          <cell r="AN215">
            <v>8</v>
          </cell>
          <cell r="AO215">
            <v>8</v>
          </cell>
          <cell r="AP215">
            <v>9</v>
          </cell>
          <cell r="AQ215">
            <v>8</v>
          </cell>
          <cell r="AR215">
            <v>9</v>
          </cell>
          <cell r="AS215">
            <v>9</v>
          </cell>
          <cell r="AT215">
            <v>9</v>
          </cell>
          <cell r="AU215" t="str">
            <v>No</v>
          </cell>
          <cell r="AV215" t="str">
            <v>No</v>
          </cell>
          <cell r="AW215" t="str">
            <v>No</v>
          </cell>
          <cell r="AX215">
            <v>1</v>
          </cell>
          <cell r="AY215" t="str">
            <v>Mucho mejor</v>
          </cell>
          <cell r="AZ215" t="str">
            <v>Mejor</v>
          </cell>
          <cell r="BA215" t="str">
            <v>Igual</v>
          </cell>
          <cell r="BB215" t="str">
            <v>Igual</v>
          </cell>
        </row>
        <row r="216">
          <cell r="AL216">
            <v>10</v>
          </cell>
          <cell r="AM216">
            <v>10</v>
          </cell>
          <cell r="AN216">
            <v>10</v>
          </cell>
          <cell r="AO216">
            <v>6</v>
          </cell>
          <cell r="AP216">
            <v>7</v>
          </cell>
          <cell r="AQ216">
            <v>10</v>
          </cell>
          <cell r="AR216">
            <v>9</v>
          </cell>
          <cell r="AS216">
            <v>6</v>
          </cell>
          <cell r="AT216">
            <v>9</v>
          </cell>
          <cell r="AU216" t="str">
            <v>No</v>
          </cell>
          <cell r="AV216" t="str">
            <v>No</v>
          </cell>
          <cell r="AW216" t="str">
            <v>No</v>
          </cell>
          <cell r="AX216">
            <v>1</v>
          </cell>
          <cell r="AY216" t="str">
            <v>Igual</v>
          </cell>
          <cell r="AZ216" t="str">
            <v>Igual</v>
          </cell>
          <cell r="BA216" t="str">
            <v>Igual</v>
          </cell>
          <cell r="BB216" t="str">
            <v>Mejor</v>
          </cell>
        </row>
        <row r="217">
          <cell r="AL217">
            <v>8</v>
          </cell>
          <cell r="AM217">
            <v>10</v>
          </cell>
          <cell r="AN217">
            <v>10</v>
          </cell>
          <cell r="AO217">
            <v>6</v>
          </cell>
          <cell r="AP217">
            <v>10</v>
          </cell>
          <cell r="AQ217">
            <v>10</v>
          </cell>
          <cell r="AR217">
            <v>10</v>
          </cell>
          <cell r="AS217">
            <v>10</v>
          </cell>
          <cell r="AT217">
            <v>9</v>
          </cell>
          <cell r="AU217" t="str">
            <v>Si</v>
          </cell>
          <cell r="AV217" t="str">
            <v>Si</v>
          </cell>
          <cell r="AW217" t="str">
            <v>Si</v>
          </cell>
          <cell r="AX217">
            <v>1</v>
          </cell>
          <cell r="AY217" t="str">
            <v>Igual</v>
          </cell>
          <cell r="AZ217" t="str">
            <v>Igual</v>
          </cell>
          <cell r="BA217" t="str">
            <v>Igual</v>
          </cell>
          <cell r="BB217" t="str">
            <v>Igual</v>
          </cell>
        </row>
        <row r="218">
          <cell r="AL218">
            <v>10</v>
          </cell>
          <cell r="AM218">
            <v>10</v>
          </cell>
          <cell r="AN218">
            <v>10</v>
          </cell>
          <cell r="AO218">
            <v>8</v>
          </cell>
          <cell r="AP218">
            <v>10</v>
          </cell>
          <cell r="AQ218">
            <v>10</v>
          </cell>
          <cell r="AR218">
            <v>10</v>
          </cell>
          <cell r="AS218">
            <v>10</v>
          </cell>
          <cell r="AT218">
            <v>9</v>
          </cell>
          <cell r="AU218" t="str">
            <v>No</v>
          </cell>
          <cell r="AV218" t="str">
            <v>No</v>
          </cell>
          <cell r="AW218" t="str">
            <v>No</v>
          </cell>
          <cell r="AX218">
            <v>3</v>
          </cell>
          <cell r="AY218" t="str">
            <v>Mejor</v>
          </cell>
          <cell r="AZ218" t="str">
            <v>Mejor</v>
          </cell>
          <cell r="BA218" t="str">
            <v>Igual</v>
          </cell>
          <cell r="BB218" t="str">
            <v>Mucho mejor</v>
          </cell>
        </row>
        <row r="219">
          <cell r="AL219">
            <v>8</v>
          </cell>
          <cell r="AM219">
            <v>8</v>
          </cell>
          <cell r="AN219">
            <v>8</v>
          </cell>
          <cell r="AO219">
            <v>7</v>
          </cell>
          <cell r="AP219">
            <v>8</v>
          </cell>
          <cell r="AQ219">
            <v>7</v>
          </cell>
          <cell r="AR219">
            <v>7</v>
          </cell>
          <cell r="AS219">
            <v>8</v>
          </cell>
          <cell r="AT219">
            <v>8</v>
          </cell>
          <cell r="AU219" t="str">
            <v>No</v>
          </cell>
          <cell r="AV219" t="str">
            <v>No</v>
          </cell>
          <cell r="AW219" t="str">
            <v>No</v>
          </cell>
          <cell r="AX219">
            <v>1</v>
          </cell>
          <cell r="AY219" t="str">
            <v>Mejor</v>
          </cell>
          <cell r="AZ219" t="str">
            <v>Mejor</v>
          </cell>
          <cell r="BA219" t="str">
            <v>Mejor</v>
          </cell>
          <cell r="BB219" t="str">
            <v>Mucho mejor</v>
          </cell>
        </row>
        <row r="220">
          <cell r="AL220">
            <v>8</v>
          </cell>
          <cell r="AM220">
            <v>10</v>
          </cell>
          <cell r="AN220">
            <v>8</v>
          </cell>
          <cell r="AO220">
            <v>10</v>
          </cell>
          <cell r="AP220">
            <v>10</v>
          </cell>
          <cell r="AQ220">
            <v>10</v>
          </cell>
          <cell r="AR220">
            <v>10</v>
          </cell>
          <cell r="AS220">
            <v>9</v>
          </cell>
          <cell r="AT220">
            <v>7</v>
          </cell>
          <cell r="AU220" t="str">
            <v>Si</v>
          </cell>
          <cell r="AV220" t="str">
            <v>Si</v>
          </cell>
          <cell r="AW220" t="str">
            <v>Si</v>
          </cell>
          <cell r="AX220">
            <v>4</v>
          </cell>
          <cell r="AY220" t="str">
            <v>Igual</v>
          </cell>
          <cell r="AZ220" t="str">
            <v>Igual</v>
          </cell>
          <cell r="BA220" t="str">
            <v>Igual</v>
          </cell>
          <cell r="BB220" t="str">
            <v>Igual</v>
          </cell>
        </row>
        <row r="221">
          <cell r="AL221">
            <v>10</v>
          </cell>
          <cell r="AM221">
            <v>10</v>
          </cell>
          <cell r="AN221">
            <v>9</v>
          </cell>
          <cell r="AO221">
            <v>8</v>
          </cell>
          <cell r="AP221">
            <v>8</v>
          </cell>
          <cell r="AQ221">
            <v>10</v>
          </cell>
          <cell r="AR221">
            <v>10</v>
          </cell>
          <cell r="AS221">
            <v>10</v>
          </cell>
          <cell r="AT221">
            <v>10</v>
          </cell>
          <cell r="AU221" t="str">
            <v>Si</v>
          </cell>
          <cell r="AV221" t="str">
            <v>Si</v>
          </cell>
          <cell r="AW221" t="str">
            <v>No</v>
          </cell>
          <cell r="AX221">
            <v>4</v>
          </cell>
          <cell r="AY221" t="str">
            <v>Mejor</v>
          </cell>
          <cell r="AZ221" t="str">
            <v>Igual</v>
          </cell>
          <cell r="BA221" t="str">
            <v>Igual</v>
          </cell>
          <cell r="BB221" t="str">
            <v>Peor</v>
          </cell>
        </row>
        <row r="222">
          <cell r="AL222">
            <v>8</v>
          </cell>
          <cell r="AM222">
            <v>6</v>
          </cell>
          <cell r="AN222">
            <v>6</v>
          </cell>
          <cell r="AO222">
            <v>8</v>
          </cell>
          <cell r="AP222">
            <v>8</v>
          </cell>
          <cell r="AQ222">
            <v>7</v>
          </cell>
          <cell r="AR222">
            <v>8</v>
          </cell>
          <cell r="AS222">
            <v>8</v>
          </cell>
          <cell r="AT222">
            <v>8</v>
          </cell>
          <cell r="AU222" t="str">
            <v>Si</v>
          </cell>
          <cell r="AV222" t="str">
            <v>Si</v>
          </cell>
          <cell r="AW222" t="str">
            <v>Si</v>
          </cell>
          <cell r="AX222">
            <v>4</v>
          </cell>
          <cell r="AY222" t="str">
            <v>Igual</v>
          </cell>
          <cell r="AZ222" t="str">
            <v>Igual</v>
          </cell>
          <cell r="BA222" t="str">
            <v>Mejor</v>
          </cell>
          <cell r="BB222" t="str">
            <v>Mucho mejor</v>
          </cell>
        </row>
        <row r="223">
          <cell r="AL223">
            <v>9</v>
          </cell>
          <cell r="AM223">
            <v>9</v>
          </cell>
          <cell r="AN223">
            <v>9</v>
          </cell>
          <cell r="AO223">
            <v>8</v>
          </cell>
          <cell r="AP223">
            <v>10</v>
          </cell>
          <cell r="AQ223">
            <v>10</v>
          </cell>
          <cell r="AR223">
            <v>10</v>
          </cell>
          <cell r="AS223">
            <v>9</v>
          </cell>
          <cell r="AT223">
            <v>8</v>
          </cell>
          <cell r="AU223" t="str">
            <v>Si</v>
          </cell>
          <cell r="AV223" t="str">
            <v>Si</v>
          </cell>
          <cell r="AW223" t="str">
            <v>Si</v>
          </cell>
          <cell r="AX223">
            <v>1</v>
          </cell>
          <cell r="AY223" t="str">
            <v>Mejor</v>
          </cell>
          <cell r="AZ223" t="str">
            <v>Mejor</v>
          </cell>
          <cell r="BA223" t="str">
            <v>Mejor</v>
          </cell>
          <cell r="BB223" t="str">
            <v>Mejor</v>
          </cell>
        </row>
        <row r="224">
          <cell r="AL224">
            <v>8</v>
          </cell>
          <cell r="AM224">
            <v>6</v>
          </cell>
          <cell r="AN224">
            <v>6</v>
          </cell>
          <cell r="AO224">
            <v>10</v>
          </cell>
          <cell r="AP224">
            <v>10</v>
          </cell>
          <cell r="AQ224">
            <v>10</v>
          </cell>
          <cell r="AR224">
            <v>10</v>
          </cell>
          <cell r="AS224">
            <v>10</v>
          </cell>
          <cell r="AT224">
            <v>9</v>
          </cell>
          <cell r="AU224" t="str">
            <v>Si</v>
          </cell>
          <cell r="AV224" t="str">
            <v>Si</v>
          </cell>
          <cell r="AW224" t="str">
            <v>Si</v>
          </cell>
          <cell r="AX224">
            <v>4</v>
          </cell>
          <cell r="AY224" t="str">
            <v>Mucho mejor</v>
          </cell>
          <cell r="AZ224" t="str">
            <v>Igual</v>
          </cell>
          <cell r="BA224" t="str">
            <v>Igual</v>
          </cell>
          <cell r="BB224" t="str">
            <v>Igual</v>
          </cell>
        </row>
        <row r="225">
          <cell r="AL225">
            <v>6</v>
          </cell>
          <cell r="AM225">
            <v>8</v>
          </cell>
          <cell r="AN225">
            <v>9</v>
          </cell>
          <cell r="AO225">
            <v>4</v>
          </cell>
          <cell r="AP225">
            <v>9</v>
          </cell>
          <cell r="AQ225">
            <v>9</v>
          </cell>
          <cell r="AR225">
            <v>9</v>
          </cell>
          <cell r="AS225">
            <v>9</v>
          </cell>
          <cell r="AT225">
            <v>7</v>
          </cell>
          <cell r="AU225" t="str">
            <v>Si</v>
          </cell>
          <cell r="AV225" t="str">
            <v>Si</v>
          </cell>
          <cell r="AW225" t="str">
            <v>Si</v>
          </cell>
          <cell r="AX225">
            <v>4</v>
          </cell>
          <cell r="AY225" t="str">
            <v>Mejor</v>
          </cell>
          <cell r="AZ225" t="str">
            <v>Mejor</v>
          </cell>
          <cell r="BA225" t="str">
            <v>Mejor</v>
          </cell>
          <cell r="BB225" t="str">
            <v>Mejor</v>
          </cell>
        </row>
        <row r="226">
          <cell r="AL226">
            <v>2</v>
          </cell>
          <cell r="AM226">
            <v>10</v>
          </cell>
          <cell r="AN226">
            <v>10</v>
          </cell>
          <cell r="AO226">
            <v>1</v>
          </cell>
          <cell r="AP226">
            <v>10</v>
          </cell>
          <cell r="AQ226">
            <v>10</v>
          </cell>
          <cell r="AR226">
            <v>10</v>
          </cell>
          <cell r="AS226">
            <v>8</v>
          </cell>
          <cell r="AT226">
            <v>7</v>
          </cell>
          <cell r="AU226" t="str">
            <v>No</v>
          </cell>
          <cell r="AV226" t="str">
            <v>No</v>
          </cell>
          <cell r="AW226" t="str">
            <v>No</v>
          </cell>
          <cell r="AX226">
            <v>1</v>
          </cell>
          <cell r="AY226" t="str">
            <v>Igual</v>
          </cell>
          <cell r="AZ226" t="str">
            <v>Igual</v>
          </cell>
          <cell r="BA226" t="str">
            <v>Mejor</v>
          </cell>
          <cell r="BB226" t="str">
            <v>Mejor</v>
          </cell>
        </row>
        <row r="227">
          <cell r="AL227">
            <v>10</v>
          </cell>
          <cell r="AM227">
            <v>10</v>
          </cell>
          <cell r="AN227">
            <v>10</v>
          </cell>
          <cell r="AO227">
            <v>10</v>
          </cell>
          <cell r="AP227">
            <v>10</v>
          </cell>
          <cell r="AQ227">
            <v>10</v>
          </cell>
          <cell r="AR227">
            <v>10</v>
          </cell>
          <cell r="AS227">
            <v>10</v>
          </cell>
          <cell r="AT227">
            <v>10</v>
          </cell>
          <cell r="AU227" t="str">
            <v>No</v>
          </cell>
          <cell r="AV227" t="str">
            <v>No</v>
          </cell>
          <cell r="AW227" t="str">
            <v>No</v>
          </cell>
          <cell r="AX227">
            <v>1</v>
          </cell>
          <cell r="AY227" t="str">
            <v>Mejor</v>
          </cell>
          <cell r="AZ227" t="str">
            <v>Mejor</v>
          </cell>
          <cell r="BA227" t="str">
            <v>Mejor</v>
          </cell>
          <cell r="BB227" t="str">
            <v>Mejor</v>
          </cell>
        </row>
        <row r="228">
          <cell r="AL228">
            <v>10</v>
          </cell>
          <cell r="AM228">
            <v>7</v>
          </cell>
          <cell r="AN228">
            <v>10</v>
          </cell>
          <cell r="AO228">
            <v>10</v>
          </cell>
          <cell r="AP228">
            <v>10</v>
          </cell>
          <cell r="AQ228">
            <v>10</v>
          </cell>
          <cell r="AR228">
            <v>10</v>
          </cell>
          <cell r="AS228">
            <v>8</v>
          </cell>
          <cell r="AT228">
            <v>9</v>
          </cell>
          <cell r="AU228" t="str">
            <v>Si</v>
          </cell>
          <cell r="AV228" t="str">
            <v>Si</v>
          </cell>
          <cell r="AW228" t="str">
            <v>Si</v>
          </cell>
          <cell r="AX228">
            <v>1</v>
          </cell>
          <cell r="AY228" t="str">
            <v>Mucho mejor</v>
          </cell>
          <cell r="AZ228" t="str">
            <v>Igual</v>
          </cell>
          <cell r="BA228" t="str">
            <v>Mejor</v>
          </cell>
          <cell r="BB228" t="str">
            <v>Mejor</v>
          </cell>
        </row>
        <row r="229">
          <cell r="AL229">
            <v>9</v>
          </cell>
          <cell r="AM229">
            <v>5</v>
          </cell>
          <cell r="AN229">
            <v>9</v>
          </cell>
          <cell r="AO229">
            <v>3</v>
          </cell>
          <cell r="AP229">
            <v>7</v>
          </cell>
          <cell r="AQ229">
            <v>8</v>
          </cell>
          <cell r="AR229">
            <v>8</v>
          </cell>
          <cell r="AS229">
            <v>7</v>
          </cell>
          <cell r="AT229">
            <v>7</v>
          </cell>
          <cell r="AU229" t="str">
            <v>No</v>
          </cell>
          <cell r="AV229" t="str">
            <v>No</v>
          </cell>
          <cell r="AW229" t="str">
            <v>No</v>
          </cell>
          <cell r="AX229">
            <v>1</v>
          </cell>
          <cell r="AY229" t="str">
            <v>Igual</v>
          </cell>
          <cell r="AZ229" t="str">
            <v>Igual</v>
          </cell>
          <cell r="BA229" t="str">
            <v>Peor</v>
          </cell>
          <cell r="BB229" t="str">
            <v>Mejor</v>
          </cell>
        </row>
        <row r="230">
          <cell r="AL230">
            <v>10</v>
          </cell>
          <cell r="AM230">
            <v>10</v>
          </cell>
          <cell r="AN230">
            <v>10</v>
          </cell>
          <cell r="AO230">
            <v>10</v>
          </cell>
          <cell r="AP230">
            <v>10</v>
          </cell>
          <cell r="AQ230">
            <v>10</v>
          </cell>
          <cell r="AR230">
            <v>10</v>
          </cell>
          <cell r="AS230">
            <v>8</v>
          </cell>
          <cell r="AT230">
            <v>9</v>
          </cell>
          <cell r="AU230" t="str">
            <v>Si</v>
          </cell>
          <cell r="AV230" t="str">
            <v>Si</v>
          </cell>
          <cell r="AW230" t="str">
            <v>Si</v>
          </cell>
          <cell r="AX230">
            <v>1</v>
          </cell>
          <cell r="AY230" t="str">
            <v>Mejor</v>
          </cell>
          <cell r="AZ230" t="str">
            <v>Igual</v>
          </cell>
          <cell r="BA230" t="str">
            <v>Igual</v>
          </cell>
          <cell r="BB230" t="str">
            <v>Mejor</v>
          </cell>
        </row>
        <row r="231">
          <cell r="AL231">
            <v>9</v>
          </cell>
          <cell r="AM231">
            <v>9</v>
          </cell>
          <cell r="AN231">
            <v>9</v>
          </cell>
          <cell r="AO231">
            <v>5</v>
          </cell>
          <cell r="AP231">
            <v>10</v>
          </cell>
          <cell r="AQ231">
            <v>10</v>
          </cell>
          <cell r="AR231">
            <v>10</v>
          </cell>
          <cell r="AS231">
            <v>10</v>
          </cell>
          <cell r="AT231">
            <v>9</v>
          </cell>
          <cell r="AU231" t="str">
            <v>No</v>
          </cell>
          <cell r="AV231" t="str">
            <v>No</v>
          </cell>
          <cell r="AW231" t="str">
            <v>No</v>
          </cell>
          <cell r="AX231">
            <v>2</v>
          </cell>
          <cell r="AY231" t="str">
            <v>Mejor</v>
          </cell>
          <cell r="AZ231" t="str">
            <v>Mejor</v>
          </cell>
          <cell r="BA231" t="str">
            <v>Igual</v>
          </cell>
          <cell r="BB231" t="str">
            <v>Mucho mejor</v>
          </cell>
        </row>
        <row r="232">
          <cell r="AL232">
            <v>10</v>
          </cell>
          <cell r="AM232">
            <v>10</v>
          </cell>
          <cell r="AN232">
            <v>10</v>
          </cell>
          <cell r="AO232">
            <v>10</v>
          </cell>
          <cell r="AP232">
            <v>10</v>
          </cell>
          <cell r="AQ232">
            <v>10</v>
          </cell>
          <cell r="AR232">
            <v>10</v>
          </cell>
          <cell r="AS232">
            <v>10</v>
          </cell>
          <cell r="AT232">
            <v>10</v>
          </cell>
          <cell r="AU232" t="str">
            <v>No</v>
          </cell>
          <cell r="AV232" t="str">
            <v>No</v>
          </cell>
          <cell r="AW232" t="str">
            <v>No</v>
          </cell>
          <cell r="AX232">
            <v>4</v>
          </cell>
          <cell r="AY232" t="str">
            <v>Mucho mejor</v>
          </cell>
          <cell r="AZ232" t="str">
            <v>Mejor</v>
          </cell>
          <cell r="BA232" t="str">
            <v>Mejor</v>
          </cell>
          <cell r="BB232" t="str">
            <v>Mejor</v>
          </cell>
        </row>
        <row r="233">
          <cell r="AL233">
            <v>10</v>
          </cell>
          <cell r="AM233">
            <v>10</v>
          </cell>
          <cell r="AN233">
            <v>10</v>
          </cell>
          <cell r="AO233">
            <v>6</v>
          </cell>
          <cell r="AP233">
            <v>10</v>
          </cell>
          <cell r="AQ233">
            <v>10</v>
          </cell>
          <cell r="AR233">
            <v>10</v>
          </cell>
          <cell r="AS233">
            <v>10</v>
          </cell>
          <cell r="AT233">
            <v>9</v>
          </cell>
          <cell r="AU233" t="str">
            <v>No</v>
          </cell>
          <cell r="AV233" t="str">
            <v>No</v>
          </cell>
          <cell r="AW233" t="str">
            <v>No</v>
          </cell>
          <cell r="AX233">
            <v>4</v>
          </cell>
          <cell r="AY233" t="str">
            <v>Mucho mejor</v>
          </cell>
          <cell r="AZ233" t="str">
            <v>Mucho mejor</v>
          </cell>
          <cell r="BA233" t="str">
            <v>Mucho mejor</v>
          </cell>
          <cell r="BB233" t="str">
            <v>Mucho mejor</v>
          </cell>
        </row>
        <row r="234">
          <cell r="AL234">
            <v>9</v>
          </cell>
          <cell r="AM234">
            <v>9</v>
          </cell>
          <cell r="AN234">
            <v>9</v>
          </cell>
          <cell r="AO234">
            <v>7</v>
          </cell>
          <cell r="AP234">
            <v>10</v>
          </cell>
          <cell r="AQ234">
            <v>9</v>
          </cell>
          <cell r="AR234">
            <v>10</v>
          </cell>
          <cell r="AS234">
            <v>9</v>
          </cell>
          <cell r="AT234">
            <v>9</v>
          </cell>
          <cell r="AU234" t="str">
            <v>Si</v>
          </cell>
          <cell r="AV234" t="str">
            <v>Si</v>
          </cell>
          <cell r="AW234" t="str">
            <v>Si</v>
          </cell>
          <cell r="AX234">
            <v>3</v>
          </cell>
          <cell r="AY234" t="str">
            <v>Mucho mejor</v>
          </cell>
          <cell r="AZ234" t="str">
            <v>Mejor</v>
          </cell>
          <cell r="BA234" t="str">
            <v>Mucho mejor</v>
          </cell>
          <cell r="BB234" t="str">
            <v>Mejor</v>
          </cell>
        </row>
        <row r="235">
          <cell r="AL235">
            <v>10</v>
          </cell>
          <cell r="AM235">
            <v>8</v>
          </cell>
          <cell r="AN235">
            <v>10</v>
          </cell>
          <cell r="AO235">
            <v>4</v>
          </cell>
          <cell r="AP235">
            <v>8</v>
          </cell>
          <cell r="AQ235">
            <v>8</v>
          </cell>
          <cell r="AR235">
            <v>8</v>
          </cell>
          <cell r="AS235">
            <v>9</v>
          </cell>
          <cell r="AT235">
            <v>9</v>
          </cell>
          <cell r="AU235" t="str">
            <v>No</v>
          </cell>
          <cell r="AV235" t="str">
            <v>No</v>
          </cell>
          <cell r="AW235" t="str">
            <v>No</v>
          </cell>
          <cell r="AX235">
            <v>4</v>
          </cell>
          <cell r="AY235" t="str">
            <v>Mejor</v>
          </cell>
          <cell r="AZ235" t="str">
            <v>Mejor</v>
          </cell>
          <cell r="BA235" t="str">
            <v>Igual</v>
          </cell>
          <cell r="BB235" t="str">
            <v>Mejor</v>
          </cell>
        </row>
        <row r="236">
          <cell r="AL236">
            <v>10</v>
          </cell>
          <cell r="AM236">
            <v>7</v>
          </cell>
          <cell r="AN236">
            <v>7</v>
          </cell>
          <cell r="AO236">
            <v>7</v>
          </cell>
          <cell r="AP236">
            <v>10</v>
          </cell>
          <cell r="AQ236">
            <v>7</v>
          </cell>
          <cell r="AR236">
            <v>8</v>
          </cell>
          <cell r="AS236">
            <v>7</v>
          </cell>
          <cell r="AT236">
            <v>8</v>
          </cell>
          <cell r="AU236" t="str">
            <v>No</v>
          </cell>
          <cell r="AV236" t="str">
            <v>No</v>
          </cell>
          <cell r="AW236" t="str">
            <v>No</v>
          </cell>
          <cell r="AX236">
            <v>1</v>
          </cell>
          <cell r="AY236" t="str">
            <v>Igual</v>
          </cell>
          <cell r="AZ236" t="str">
            <v>Igual</v>
          </cell>
          <cell r="BA236" t="str">
            <v>Igual</v>
          </cell>
          <cell r="BB236" t="str">
            <v>Mejor</v>
          </cell>
        </row>
        <row r="237">
          <cell r="AL237">
            <v>8</v>
          </cell>
          <cell r="AM237">
            <v>8</v>
          </cell>
          <cell r="AN237">
            <v>8</v>
          </cell>
          <cell r="AO237">
            <v>4</v>
          </cell>
          <cell r="AP237">
            <v>10</v>
          </cell>
          <cell r="AQ237">
            <v>8</v>
          </cell>
          <cell r="AR237">
            <v>9</v>
          </cell>
          <cell r="AS237">
            <v>9</v>
          </cell>
          <cell r="AT237">
            <v>8</v>
          </cell>
          <cell r="AU237" t="str">
            <v>No</v>
          </cell>
          <cell r="AV237" t="str">
            <v>No</v>
          </cell>
          <cell r="AW237" t="str">
            <v>No</v>
          </cell>
          <cell r="AX237">
            <v>4</v>
          </cell>
          <cell r="AY237" t="str">
            <v>Igual</v>
          </cell>
          <cell r="AZ237" t="str">
            <v>Igual</v>
          </cell>
          <cell r="BA237" t="str">
            <v>Igual</v>
          </cell>
          <cell r="BB237" t="str">
            <v>Igual</v>
          </cell>
        </row>
        <row r="238">
          <cell r="AL238">
            <v>10</v>
          </cell>
          <cell r="AM238">
            <v>9</v>
          </cell>
          <cell r="AN238">
            <v>9</v>
          </cell>
          <cell r="AO238">
            <v>7</v>
          </cell>
          <cell r="AP238">
            <v>7</v>
          </cell>
          <cell r="AQ238">
            <v>8</v>
          </cell>
          <cell r="AR238">
            <v>9</v>
          </cell>
          <cell r="AS238">
            <v>9</v>
          </cell>
          <cell r="AT238">
            <v>9</v>
          </cell>
          <cell r="AU238" t="str">
            <v>No</v>
          </cell>
          <cell r="AV238" t="str">
            <v>No</v>
          </cell>
          <cell r="AW238" t="str">
            <v>No</v>
          </cell>
          <cell r="AX238">
            <v>1</v>
          </cell>
          <cell r="AY238" t="str">
            <v>Igual</v>
          </cell>
          <cell r="AZ238" t="str">
            <v>Igual</v>
          </cell>
          <cell r="BA238" t="str">
            <v>Igual</v>
          </cell>
          <cell r="BB238" t="str">
            <v>Igual</v>
          </cell>
        </row>
        <row r="239">
          <cell r="AL239">
            <v>10</v>
          </cell>
          <cell r="AM239">
            <v>8</v>
          </cell>
          <cell r="AN239">
            <v>8</v>
          </cell>
          <cell r="AO239">
            <v>4</v>
          </cell>
          <cell r="AP239">
            <v>10</v>
          </cell>
          <cell r="AQ239">
            <v>10</v>
          </cell>
          <cell r="AR239">
            <v>10</v>
          </cell>
          <cell r="AS239">
            <v>10</v>
          </cell>
          <cell r="AT239">
            <v>8</v>
          </cell>
          <cell r="AU239" t="str">
            <v>Si</v>
          </cell>
          <cell r="AV239" t="str">
            <v>Si</v>
          </cell>
          <cell r="AW239" t="str">
            <v>Si</v>
          </cell>
          <cell r="AX239">
            <v>4</v>
          </cell>
          <cell r="AY239" t="str">
            <v>Mejor</v>
          </cell>
          <cell r="AZ239" t="str">
            <v>Mejor</v>
          </cell>
          <cell r="BA239" t="str">
            <v>Mejor</v>
          </cell>
          <cell r="BB239" t="str">
            <v>Mejor</v>
          </cell>
        </row>
        <row r="240">
          <cell r="AL240">
            <v>10</v>
          </cell>
          <cell r="AM240">
            <v>8</v>
          </cell>
          <cell r="AN240">
            <v>8</v>
          </cell>
          <cell r="AO240">
            <v>8</v>
          </cell>
          <cell r="AP240">
            <v>8</v>
          </cell>
          <cell r="AQ240">
            <v>8</v>
          </cell>
          <cell r="AR240">
            <v>10</v>
          </cell>
          <cell r="AS240">
            <v>7</v>
          </cell>
          <cell r="AT240">
            <v>8</v>
          </cell>
          <cell r="AU240" t="str">
            <v>No</v>
          </cell>
          <cell r="AV240" t="str">
            <v>No</v>
          </cell>
          <cell r="AW240" t="str">
            <v>No</v>
          </cell>
          <cell r="AX240">
            <v>3</v>
          </cell>
          <cell r="AY240" t="str">
            <v>Igual</v>
          </cell>
          <cell r="AZ240" t="str">
            <v>Igual</v>
          </cell>
          <cell r="BA240" t="str">
            <v>Igual</v>
          </cell>
          <cell r="BB240" t="str">
            <v>Mejor</v>
          </cell>
        </row>
        <row r="241">
          <cell r="AL241">
            <v>10</v>
          </cell>
          <cell r="AM241">
            <v>10</v>
          </cell>
          <cell r="AN241">
            <v>10</v>
          </cell>
          <cell r="AO241">
            <v>5</v>
          </cell>
          <cell r="AP241">
            <v>10</v>
          </cell>
          <cell r="AQ241">
            <v>10</v>
          </cell>
          <cell r="AR241">
            <v>10</v>
          </cell>
          <cell r="AS241">
            <v>10</v>
          </cell>
          <cell r="AT241">
            <v>9</v>
          </cell>
          <cell r="AU241" t="str">
            <v>No</v>
          </cell>
          <cell r="AV241" t="str">
            <v>No</v>
          </cell>
          <cell r="AW241" t="str">
            <v>No</v>
          </cell>
          <cell r="AX241">
            <v>3</v>
          </cell>
          <cell r="AY241" t="str">
            <v>Mejor</v>
          </cell>
          <cell r="AZ241" t="str">
            <v>Mejor</v>
          </cell>
          <cell r="BA241" t="str">
            <v>Igual</v>
          </cell>
          <cell r="BB241" t="str">
            <v>Mucho mejor</v>
          </cell>
        </row>
        <row r="242">
          <cell r="AL242">
            <v>9</v>
          </cell>
          <cell r="AM242">
            <v>6</v>
          </cell>
          <cell r="AN242">
            <v>9</v>
          </cell>
          <cell r="AO242">
            <v>10</v>
          </cell>
          <cell r="AP242">
            <v>10</v>
          </cell>
          <cell r="AQ242">
            <v>10</v>
          </cell>
          <cell r="AR242">
            <v>10</v>
          </cell>
          <cell r="AS242">
            <v>5</v>
          </cell>
          <cell r="AT242">
            <v>9</v>
          </cell>
          <cell r="AU242" t="str">
            <v>Si</v>
          </cell>
          <cell r="AV242" t="str">
            <v>Si</v>
          </cell>
          <cell r="AW242" t="str">
            <v>Si</v>
          </cell>
          <cell r="AX242">
            <v>2</v>
          </cell>
          <cell r="AY242" t="str">
            <v>Mejor</v>
          </cell>
          <cell r="AZ242" t="str">
            <v>Igual</v>
          </cell>
          <cell r="BA242" t="str">
            <v>Peor</v>
          </cell>
          <cell r="BB242" t="str">
            <v>Mejor</v>
          </cell>
        </row>
        <row r="243">
          <cell r="AL243">
            <v>10</v>
          </cell>
          <cell r="AM243">
            <v>10</v>
          </cell>
          <cell r="AN243">
            <v>10</v>
          </cell>
          <cell r="AO243">
            <v>6</v>
          </cell>
          <cell r="AP243">
            <v>10</v>
          </cell>
          <cell r="AQ243">
            <v>10</v>
          </cell>
          <cell r="AR243">
            <v>10</v>
          </cell>
          <cell r="AS243">
            <v>9</v>
          </cell>
          <cell r="AT243">
            <v>9</v>
          </cell>
          <cell r="AU243" t="str">
            <v>Si</v>
          </cell>
          <cell r="AV243" t="str">
            <v>Si</v>
          </cell>
          <cell r="AW243" t="str">
            <v>Si</v>
          </cell>
          <cell r="AX243">
            <v>1</v>
          </cell>
          <cell r="AY243" t="str">
            <v>Mejor</v>
          </cell>
          <cell r="AZ243" t="str">
            <v>Mejor</v>
          </cell>
          <cell r="BA243" t="str">
            <v>Igual</v>
          </cell>
          <cell r="BB243" t="str">
            <v>Mejor</v>
          </cell>
        </row>
        <row r="244">
          <cell r="AL244">
            <v>7</v>
          </cell>
          <cell r="AM244">
            <v>8</v>
          </cell>
          <cell r="AN244">
            <v>9</v>
          </cell>
          <cell r="AO244">
            <v>5</v>
          </cell>
          <cell r="AP244">
            <v>8</v>
          </cell>
          <cell r="AQ244">
            <v>8</v>
          </cell>
          <cell r="AR244">
            <v>8</v>
          </cell>
          <cell r="AS244">
            <v>8</v>
          </cell>
          <cell r="AT244">
            <v>7</v>
          </cell>
          <cell r="AU244" t="str">
            <v>Si</v>
          </cell>
          <cell r="AV244" t="str">
            <v>Si</v>
          </cell>
          <cell r="AW244" t="str">
            <v>Si</v>
          </cell>
          <cell r="AX244">
            <v>1</v>
          </cell>
          <cell r="AY244" t="str">
            <v>Igual</v>
          </cell>
          <cell r="AZ244" t="str">
            <v>Igual</v>
          </cell>
          <cell r="BA244" t="str">
            <v>Igual</v>
          </cell>
          <cell r="BB244" t="str">
            <v>Igual</v>
          </cell>
        </row>
        <row r="245">
          <cell r="AL245">
            <v>8</v>
          </cell>
          <cell r="AM245">
            <v>8</v>
          </cell>
          <cell r="AN245">
            <v>8</v>
          </cell>
          <cell r="AO245">
            <v>6</v>
          </cell>
          <cell r="AP245">
            <v>8</v>
          </cell>
          <cell r="AQ245">
            <v>10</v>
          </cell>
          <cell r="AR245">
            <v>10</v>
          </cell>
          <cell r="AS245">
            <v>9</v>
          </cell>
          <cell r="AT245">
            <v>8</v>
          </cell>
          <cell r="AU245" t="str">
            <v>No</v>
          </cell>
          <cell r="AV245" t="str">
            <v>No</v>
          </cell>
          <cell r="AW245" t="str">
            <v>No</v>
          </cell>
          <cell r="AX245">
            <v>4</v>
          </cell>
          <cell r="AY245" t="str">
            <v>Igual</v>
          </cell>
          <cell r="AZ245" t="str">
            <v>Igual</v>
          </cell>
          <cell r="BA245" t="str">
            <v>Igual</v>
          </cell>
          <cell r="BB245" t="str">
            <v>Igual</v>
          </cell>
        </row>
        <row r="246">
          <cell r="AL246">
            <v>10</v>
          </cell>
          <cell r="AM246">
            <v>10</v>
          </cell>
          <cell r="AN246">
            <v>10</v>
          </cell>
          <cell r="AO246">
            <v>7</v>
          </cell>
          <cell r="AP246">
            <v>10</v>
          </cell>
          <cell r="AQ246">
            <v>10</v>
          </cell>
          <cell r="AR246">
            <v>10</v>
          </cell>
          <cell r="AS246">
            <v>10</v>
          </cell>
          <cell r="AT246">
            <v>9</v>
          </cell>
          <cell r="AU246" t="str">
            <v>Si</v>
          </cell>
          <cell r="AV246" t="str">
            <v>No</v>
          </cell>
          <cell r="AW246" t="str">
            <v>No</v>
          </cell>
          <cell r="AX246">
            <v>4</v>
          </cell>
          <cell r="AY246" t="str">
            <v>Mejor</v>
          </cell>
          <cell r="AZ246" t="str">
            <v>Mejor</v>
          </cell>
          <cell r="BA246" t="str">
            <v>Mejor</v>
          </cell>
          <cell r="BB246" t="str">
            <v>Mejor</v>
          </cell>
        </row>
        <row r="247">
          <cell r="AL247">
            <v>10</v>
          </cell>
          <cell r="AM247">
            <v>9</v>
          </cell>
          <cell r="AN247">
            <v>9</v>
          </cell>
          <cell r="AO247">
            <v>9</v>
          </cell>
          <cell r="AP247">
            <v>9</v>
          </cell>
          <cell r="AQ247">
            <v>9</v>
          </cell>
          <cell r="AR247">
            <v>9</v>
          </cell>
          <cell r="AS247">
            <v>9</v>
          </cell>
          <cell r="AT247">
            <v>9</v>
          </cell>
          <cell r="AU247" t="str">
            <v>Si</v>
          </cell>
          <cell r="AV247" t="str">
            <v>Si</v>
          </cell>
          <cell r="AW247" t="str">
            <v>Si</v>
          </cell>
          <cell r="AX247">
            <v>4</v>
          </cell>
          <cell r="AY247" t="str">
            <v>Igual</v>
          </cell>
          <cell r="AZ247" t="str">
            <v>Mejor</v>
          </cell>
          <cell r="BA247" t="str">
            <v>Igual</v>
          </cell>
          <cell r="BB247" t="str">
            <v>Mejor</v>
          </cell>
        </row>
        <row r="248">
          <cell r="AL248">
            <v>10</v>
          </cell>
          <cell r="AM248">
            <v>10</v>
          </cell>
          <cell r="AN248">
            <v>10</v>
          </cell>
          <cell r="AO248">
            <v>6</v>
          </cell>
          <cell r="AP248">
            <v>10</v>
          </cell>
          <cell r="AQ248">
            <v>10</v>
          </cell>
          <cell r="AR248">
            <v>10</v>
          </cell>
          <cell r="AS248">
            <v>8</v>
          </cell>
          <cell r="AT248">
            <v>9</v>
          </cell>
          <cell r="AU248" t="str">
            <v>No</v>
          </cell>
          <cell r="AV248" t="str">
            <v>No</v>
          </cell>
          <cell r="AW248" t="str">
            <v>No</v>
          </cell>
          <cell r="AX248">
            <v>1</v>
          </cell>
          <cell r="AY248" t="str">
            <v>Mejor</v>
          </cell>
          <cell r="AZ248" t="str">
            <v>Mejor</v>
          </cell>
          <cell r="BA248" t="str">
            <v>Mejor</v>
          </cell>
          <cell r="BB248" t="str">
            <v>Mejor</v>
          </cell>
        </row>
        <row r="249">
          <cell r="AL249">
            <v>9</v>
          </cell>
          <cell r="AM249">
            <v>8</v>
          </cell>
          <cell r="AN249">
            <v>5</v>
          </cell>
          <cell r="AO249">
            <v>9</v>
          </cell>
          <cell r="AP249">
            <v>10</v>
          </cell>
          <cell r="AQ249">
            <v>9</v>
          </cell>
          <cell r="AR249">
            <v>10</v>
          </cell>
          <cell r="AS249">
            <v>8</v>
          </cell>
          <cell r="AT249">
            <v>9</v>
          </cell>
          <cell r="AU249" t="str">
            <v>Si</v>
          </cell>
          <cell r="AV249" t="str">
            <v>Si</v>
          </cell>
          <cell r="AW249" t="str">
            <v>Si</v>
          </cell>
          <cell r="AX249">
            <v>4</v>
          </cell>
          <cell r="AY249" t="str">
            <v>Igual</v>
          </cell>
          <cell r="AZ249" t="str">
            <v>Igual</v>
          </cell>
          <cell r="BA249" t="str">
            <v>Mejor</v>
          </cell>
          <cell r="BB249" t="str">
            <v>Igual</v>
          </cell>
        </row>
        <row r="250">
          <cell r="AL250">
            <v>8</v>
          </cell>
          <cell r="AM250">
            <v>6</v>
          </cell>
          <cell r="AN250">
            <v>8</v>
          </cell>
          <cell r="AO250">
            <v>6</v>
          </cell>
          <cell r="AP250">
            <v>8</v>
          </cell>
          <cell r="AQ250">
            <v>8</v>
          </cell>
          <cell r="AR250">
            <v>8</v>
          </cell>
          <cell r="AS250">
            <v>5</v>
          </cell>
          <cell r="AT250">
            <v>7</v>
          </cell>
          <cell r="AU250" t="str">
            <v>Si</v>
          </cell>
          <cell r="AV250" t="str">
            <v>Si</v>
          </cell>
          <cell r="AW250" t="str">
            <v>Si</v>
          </cell>
          <cell r="AX250">
            <v>1</v>
          </cell>
          <cell r="AY250" t="str">
            <v>Igual</v>
          </cell>
          <cell r="AZ250" t="str">
            <v>Igual</v>
          </cell>
          <cell r="BA250" t="str">
            <v>Igual</v>
          </cell>
          <cell r="BB250" t="str">
            <v>Igual</v>
          </cell>
        </row>
        <row r="251">
          <cell r="AL251">
            <v>8</v>
          </cell>
          <cell r="AM251">
            <v>7</v>
          </cell>
          <cell r="AN251">
            <v>7</v>
          </cell>
          <cell r="AO251">
            <v>7</v>
          </cell>
          <cell r="AP251">
            <v>9</v>
          </cell>
          <cell r="AQ251">
            <v>10</v>
          </cell>
          <cell r="AR251">
            <v>9</v>
          </cell>
          <cell r="AS251">
            <v>7</v>
          </cell>
          <cell r="AT251">
            <v>9</v>
          </cell>
          <cell r="AU251" t="str">
            <v>Si</v>
          </cell>
          <cell r="AV251" t="str">
            <v>Si</v>
          </cell>
          <cell r="AW251" t="str">
            <v>Si</v>
          </cell>
          <cell r="AX251">
            <v>3</v>
          </cell>
          <cell r="AY251" t="str">
            <v>Mejor</v>
          </cell>
          <cell r="AZ251" t="str">
            <v>Mejor</v>
          </cell>
          <cell r="BA251" t="str">
            <v>Mejor</v>
          </cell>
          <cell r="BB251" t="str">
            <v>Mejor</v>
          </cell>
        </row>
        <row r="252">
          <cell r="AL252">
            <v>10</v>
          </cell>
          <cell r="AM252">
            <v>10</v>
          </cell>
          <cell r="AN252">
            <v>10</v>
          </cell>
          <cell r="AO252">
            <v>8</v>
          </cell>
          <cell r="AP252">
            <v>9</v>
          </cell>
          <cell r="AQ252">
            <v>10</v>
          </cell>
          <cell r="AR252">
            <v>10</v>
          </cell>
          <cell r="AS252">
            <v>10</v>
          </cell>
          <cell r="AT252">
            <v>9</v>
          </cell>
          <cell r="AU252" t="str">
            <v>No</v>
          </cell>
          <cell r="AV252" t="str">
            <v>No</v>
          </cell>
          <cell r="AW252" t="str">
            <v>No</v>
          </cell>
          <cell r="AX252">
            <v>1</v>
          </cell>
          <cell r="AY252" t="str">
            <v>Mejor</v>
          </cell>
          <cell r="AZ252" t="str">
            <v>Mucho mejor</v>
          </cell>
          <cell r="BA252" t="str">
            <v>Mejor</v>
          </cell>
          <cell r="BB252" t="str">
            <v>Mejor</v>
          </cell>
        </row>
        <row r="253">
          <cell r="AL253">
            <v>9</v>
          </cell>
          <cell r="AM253">
            <v>8</v>
          </cell>
          <cell r="AN253">
            <v>8</v>
          </cell>
          <cell r="AO253">
            <v>7</v>
          </cell>
          <cell r="AP253">
            <v>9</v>
          </cell>
          <cell r="AQ253">
            <v>9</v>
          </cell>
          <cell r="AR253">
            <v>9</v>
          </cell>
          <cell r="AS253">
            <v>7</v>
          </cell>
          <cell r="AT253">
            <v>9</v>
          </cell>
          <cell r="AU253" t="str">
            <v>Si</v>
          </cell>
          <cell r="AV253" t="str">
            <v>Si</v>
          </cell>
          <cell r="AW253" t="str">
            <v>Si</v>
          </cell>
          <cell r="AX253">
            <v>2</v>
          </cell>
          <cell r="AY253" t="str">
            <v>Igual</v>
          </cell>
          <cell r="AZ253" t="str">
            <v>Igual</v>
          </cell>
          <cell r="BA253" t="str">
            <v>Igual</v>
          </cell>
          <cell r="BB253" t="str">
            <v>Igual</v>
          </cell>
        </row>
        <row r="254">
          <cell r="AL254">
            <v>8</v>
          </cell>
          <cell r="AM254">
            <v>8</v>
          </cell>
          <cell r="AN254">
            <v>8</v>
          </cell>
          <cell r="AO254">
            <v>5</v>
          </cell>
          <cell r="AP254">
            <v>8</v>
          </cell>
          <cell r="AQ254">
            <v>8</v>
          </cell>
          <cell r="AR254">
            <v>8</v>
          </cell>
          <cell r="AS254">
            <v>8</v>
          </cell>
          <cell r="AT254">
            <v>8</v>
          </cell>
          <cell r="AU254" t="str">
            <v>No</v>
          </cell>
          <cell r="AV254" t="str">
            <v>No</v>
          </cell>
          <cell r="AW254" t="str">
            <v>No</v>
          </cell>
          <cell r="AX254">
            <v>1</v>
          </cell>
          <cell r="AY254" t="str">
            <v>Mejor</v>
          </cell>
          <cell r="AZ254" t="str">
            <v>Igual</v>
          </cell>
          <cell r="BA254" t="str">
            <v>Igual</v>
          </cell>
          <cell r="BB254" t="str">
            <v>Mejor</v>
          </cell>
        </row>
        <row r="255">
          <cell r="AL255">
            <v>7</v>
          </cell>
          <cell r="AM255">
            <v>6</v>
          </cell>
          <cell r="AN255">
            <v>9</v>
          </cell>
          <cell r="AO255">
            <v>10</v>
          </cell>
          <cell r="AP255">
            <v>8</v>
          </cell>
          <cell r="AQ255">
            <v>5</v>
          </cell>
          <cell r="AR255">
            <v>10</v>
          </cell>
          <cell r="AS255">
            <v>8</v>
          </cell>
          <cell r="AT255">
            <v>7</v>
          </cell>
          <cell r="AU255" t="str">
            <v>No</v>
          </cell>
          <cell r="AV255" t="str">
            <v>No</v>
          </cell>
          <cell r="AW255" t="str">
            <v>No</v>
          </cell>
          <cell r="AX255">
            <v>4</v>
          </cell>
          <cell r="AY255" t="str">
            <v>Igual</v>
          </cell>
          <cell r="AZ255" t="str">
            <v>Igual</v>
          </cell>
          <cell r="BA255" t="str">
            <v>Mejor</v>
          </cell>
          <cell r="BB255" t="str">
            <v>Mejor</v>
          </cell>
        </row>
        <row r="256">
          <cell r="AL256">
            <v>9</v>
          </cell>
          <cell r="AM256">
            <v>9</v>
          </cell>
          <cell r="AN256">
            <v>10</v>
          </cell>
          <cell r="AO256">
            <v>5</v>
          </cell>
          <cell r="AP256">
            <v>10</v>
          </cell>
          <cell r="AQ256">
            <v>9</v>
          </cell>
          <cell r="AR256">
            <v>10</v>
          </cell>
          <cell r="AS256">
            <v>9</v>
          </cell>
          <cell r="AT256">
            <v>8</v>
          </cell>
          <cell r="AU256" t="str">
            <v>No</v>
          </cell>
          <cell r="AV256" t="str">
            <v>No</v>
          </cell>
          <cell r="AW256" t="str">
            <v>No</v>
          </cell>
          <cell r="AX256">
            <v>1</v>
          </cell>
          <cell r="AY256" t="str">
            <v>Mejor</v>
          </cell>
          <cell r="AZ256" t="str">
            <v>Mejor</v>
          </cell>
          <cell r="BA256" t="str">
            <v>Mejor</v>
          </cell>
          <cell r="BB256" t="str">
            <v>Mejor</v>
          </cell>
        </row>
        <row r="257">
          <cell r="AL257">
            <v>6</v>
          </cell>
          <cell r="AM257">
            <v>7</v>
          </cell>
          <cell r="AN257">
            <v>7</v>
          </cell>
          <cell r="AO257">
            <v>4</v>
          </cell>
          <cell r="AP257">
            <v>10</v>
          </cell>
          <cell r="AQ257">
            <v>9</v>
          </cell>
          <cell r="AR257">
            <v>10</v>
          </cell>
          <cell r="AS257">
            <v>8</v>
          </cell>
          <cell r="AT257">
            <v>8</v>
          </cell>
          <cell r="AU257" t="str">
            <v>No</v>
          </cell>
          <cell r="AV257" t="str">
            <v>No</v>
          </cell>
          <cell r="AW257" t="str">
            <v>No</v>
          </cell>
          <cell r="AX257">
            <v>4</v>
          </cell>
          <cell r="AY257" t="str">
            <v>Mejor</v>
          </cell>
          <cell r="AZ257" t="str">
            <v>Igual</v>
          </cell>
          <cell r="BA257" t="str">
            <v>Igual</v>
          </cell>
          <cell r="BB257" t="str">
            <v>Mejor</v>
          </cell>
        </row>
        <row r="258">
          <cell r="AL258">
            <v>7</v>
          </cell>
          <cell r="AM258">
            <v>7</v>
          </cell>
          <cell r="AN258">
            <v>7</v>
          </cell>
          <cell r="AO258">
            <v>8</v>
          </cell>
          <cell r="AP258">
            <v>6</v>
          </cell>
          <cell r="AQ258">
            <v>8</v>
          </cell>
          <cell r="AR258">
            <v>8</v>
          </cell>
          <cell r="AS258">
            <v>7</v>
          </cell>
          <cell r="AT258">
            <v>7</v>
          </cell>
          <cell r="AU258" t="str">
            <v>Si</v>
          </cell>
          <cell r="AV258" t="str">
            <v>Si</v>
          </cell>
          <cell r="AW258" t="str">
            <v>Si</v>
          </cell>
          <cell r="AX258">
            <v>1</v>
          </cell>
          <cell r="AY258" t="str">
            <v>Mejor</v>
          </cell>
          <cell r="AZ258" t="str">
            <v>Mejor</v>
          </cell>
          <cell r="BA258" t="str">
            <v>Mejor</v>
          </cell>
          <cell r="BB258" t="str">
            <v>Mejor</v>
          </cell>
        </row>
        <row r="259">
          <cell r="AL259">
            <v>9</v>
          </cell>
          <cell r="AM259">
            <v>9</v>
          </cell>
          <cell r="AN259">
            <v>9</v>
          </cell>
          <cell r="AO259">
            <v>5</v>
          </cell>
          <cell r="AP259">
            <v>9</v>
          </cell>
          <cell r="AQ259">
            <v>9</v>
          </cell>
          <cell r="AR259">
            <v>8</v>
          </cell>
          <cell r="AS259">
            <v>9</v>
          </cell>
          <cell r="AT259">
            <v>8</v>
          </cell>
          <cell r="AU259" t="str">
            <v>Si</v>
          </cell>
          <cell r="AV259" t="str">
            <v>Si</v>
          </cell>
          <cell r="AW259" t="str">
            <v>Si</v>
          </cell>
          <cell r="AX259">
            <v>4</v>
          </cell>
          <cell r="AY259" t="str">
            <v>Igual</v>
          </cell>
          <cell r="AZ259" t="str">
            <v>Igual</v>
          </cell>
          <cell r="BA259" t="str">
            <v>Igual</v>
          </cell>
          <cell r="BB259" t="str">
            <v>Igual</v>
          </cell>
        </row>
        <row r="260">
          <cell r="AL260">
            <v>8</v>
          </cell>
          <cell r="AM260">
            <v>8</v>
          </cell>
          <cell r="AN260">
            <v>9</v>
          </cell>
          <cell r="AO260">
            <v>8</v>
          </cell>
          <cell r="AP260">
            <v>8</v>
          </cell>
          <cell r="AQ260">
            <v>9</v>
          </cell>
          <cell r="AR260">
            <v>8</v>
          </cell>
          <cell r="AS260">
            <v>8</v>
          </cell>
          <cell r="AT260">
            <v>8</v>
          </cell>
          <cell r="AU260" t="str">
            <v>No</v>
          </cell>
          <cell r="AV260" t="str">
            <v>No</v>
          </cell>
          <cell r="AW260" t="str">
            <v>No</v>
          </cell>
          <cell r="AX260">
            <v>4</v>
          </cell>
          <cell r="AY260" t="str">
            <v>Igual</v>
          </cell>
          <cell r="AZ260" t="str">
            <v>Igual</v>
          </cell>
          <cell r="BA260" t="str">
            <v>Igual</v>
          </cell>
          <cell r="BB260" t="str">
            <v>Igual</v>
          </cell>
        </row>
        <row r="261">
          <cell r="AL261">
            <v>8</v>
          </cell>
          <cell r="AM261">
            <v>8</v>
          </cell>
          <cell r="AN261">
            <v>8</v>
          </cell>
          <cell r="AO261">
            <v>5</v>
          </cell>
          <cell r="AP261">
            <v>8</v>
          </cell>
          <cell r="AQ261">
            <v>8</v>
          </cell>
          <cell r="AR261">
            <v>8</v>
          </cell>
          <cell r="AS261">
            <v>8</v>
          </cell>
          <cell r="AT261">
            <v>8</v>
          </cell>
          <cell r="AU261" t="str">
            <v>Si</v>
          </cell>
          <cell r="AV261" t="str">
            <v>Si</v>
          </cell>
          <cell r="AW261" t="str">
            <v>Si</v>
          </cell>
          <cell r="AX261">
            <v>4</v>
          </cell>
          <cell r="AY261" t="str">
            <v>Mejor</v>
          </cell>
          <cell r="AZ261" t="str">
            <v>Mejor</v>
          </cell>
          <cell r="BA261" t="str">
            <v>Mejor</v>
          </cell>
          <cell r="BB261" t="str">
            <v>Mucho mejor</v>
          </cell>
        </row>
        <row r="262">
          <cell r="AL262">
            <v>10</v>
          </cell>
          <cell r="AM262">
            <v>9</v>
          </cell>
          <cell r="AN262">
            <v>9</v>
          </cell>
          <cell r="AO262">
            <v>6</v>
          </cell>
          <cell r="AP262">
            <v>8</v>
          </cell>
          <cell r="AQ262">
            <v>8</v>
          </cell>
          <cell r="AR262">
            <v>5</v>
          </cell>
          <cell r="AS262">
            <v>7</v>
          </cell>
          <cell r="AT262">
            <v>8</v>
          </cell>
          <cell r="AU262" t="str">
            <v>Si</v>
          </cell>
          <cell r="AV262" t="str">
            <v>Si</v>
          </cell>
          <cell r="AW262" t="str">
            <v>Si</v>
          </cell>
          <cell r="AX262">
            <v>1</v>
          </cell>
          <cell r="AY262" t="str">
            <v>Mejor</v>
          </cell>
          <cell r="AZ262" t="str">
            <v>Mucho mejor</v>
          </cell>
          <cell r="BA262" t="str">
            <v>Mejor</v>
          </cell>
          <cell r="BB262" t="str">
            <v>Mejor</v>
          </cell>
        </row>
        <row r="263">
          <cell r="AL263">
            <v>10</v>
          </cell>
          <cell r="AM263">
            <v>7</v>
          </cell>
          <cell r="AN263">
            <v>8</v>
          </cell>
          <cell r="AO263">
            <v>6</v>
          </cell>
          <cell r="AP263">
            <v>7</v>
          </cell>
          <cell r="AQ263">
            <v>7</v>
          </cell>
          <cell r="AR263">
            <v>8</v>
          </cell>
          <cell r="AS263">
            <v>8</v>
          </cell>
          <cell r="AT263">
            <v>7</v>
          </cell>
          <cell r="AU263" t="str">
            <v>No</v>
          </cell>
          <cell r="AV263" t="str">
            <v>No</v>
          </cell>
          <cell r="AW263" t="str">
            <v>No</v>
          </cell>
          <cell r="AX263">
            <v>4</v>
          </cell>
          <cell r="AY263" t="str">
            <v>Igual</v>
          </cell>
          <cell r="AZ263" t="str">
            <v>Igual</v>
          </cell>
          <cell r="BA263" t="str">
            <v>Igual</v>
          </cell>
          <cell r="BB263" t="str">
            <v>Igual</v>
          </cell>
        </row>
        <row r="264">
          <cell r="AL264">
            <v>10</v>
          </cell>
          <cell r="AM264">
            <v>10</v>
          </cell>
          <cell r="AN264">
            <v>10</v>
          </cell>
          <cell r="AO264">
            <v>8</v>
          </cell>
          <cell r="AP264">
            <v>10</v>
          </cell>
          <cell r="AQ264">
            <v>10</v>
          </cell>
          <cell r="AR264">
            <v>10</v>
          </cell>
          <cell r="AS264">
            <v>10</v>
          </cell>
          <cell r="AT264">
            <v>10</v>
          </cell>
          <cell r="AU264" t="str">
            <v>Si</v>
          </cell>
          <cell r="AV264" t="str">
            <v>No</v>
          </cell>
          <cell r="AW264" t="str">
            <v>Si</v>
          </cell>
          <cell r="AX264">
            <v>3</v>
          </cell>
          <cell r="AY264" t="str">
            <v>Mejor</v>
          </cell>
          <cell r="AZ264" t="str">
            <v>Mejor</v>
          </cell>
          <cell r="BA264" t="str">
            <v>Mejor</v>
          </cell>
          <cell r="BB264" t="str">
            <v>Mejor</v>
          </cell>
        </row>
        <row r="265">
          <cell r="AL265">
            <v>10</v>
          </cell>
          <cell r="AM265">
            <v>10</v>
          </cell>
          <cell r="AN265">
            <v>10</v>
          </cell>
          <cell r="AO265">
            <v>7</v>
          </cell>
          <cell r="AP265">
            <v>9</v>
          </cell>
          <cell r="AQ265">
            <v>10</v>
          </cell>
          <cell r="AR265">
            <v>10</v>
          </cell>
          <cell r="AS265">
            <v>10</v>
          </cell>
          <cell r="AT265">
            <v>10</v>
          </cell>
          <cell r="AU265" t="str">
            <v>No</v>
          </cell>
          <cell r="AV265" t="str">
            <v>No</v>
          </cell>
          <cell r="AW265" t="str">
            <v>No</v>
          </cell>
          <cell r="AX265">
            <v>4</v>
          </cell>
          <cell r="AY265" t="str">
            <v>Mejor</v>
          </cell>
          <cell r="AZ265" t="str">
            <v>Mejor</v>
          </cell>
          <cell r="BA265" t="str">
            <v>Mejor</v>
          </cell>
          <cell r="BB265" t="str">
            <v>Mucho mejor</v>
          </cell>
        </row>
        <row r="266">
          <cell r="AL266">
            <v>8</v>
          </cell>
          <cell r="AM266">
            <v>7</v>
          </cell>
          <cell r="AN266">
            <v>7</v>
          </cell>
          <cell r="AO266">
            <v>7</v>
          </cell>
          <cell r="AP266">
            <v>8</v>
          </cell>
          <cell r="AQ266">
            <v>8</v>
          </cell>
          <cell r="AR266">
            <v>10</v>
          </cell>
          <cell r="AS266">
            <v>10</v>
          </cell>
          <cell r="AT266">
            <v>10</v>
          </cell>
          <cell r="AU266" t="str">
            <v>No</v>
          </cell>
          <cell r="AV266" t="str">
            <v>No</v>
          </cell>
          <cell r="AW266" t="str">
            <v>No</v>
          </cell>
          <cell r="AX266">
            <v>1</v>
          </cell>
          <cell r="AY266" t="str">
            <v>Mejor</v>
          </cell>
          <cell r="AZ266" t="str">
            <v>Mejor</v>
          </cell>
          <cell r="BA266" t="str">
            <v>Igual</v>
          </cell>
          <cell r="BB266" t="str">
            <v>Mejor</v>
          </cell>
        </row>
        <row r="267">
          <cell r="AL267">
            <v>10</v>
          </cell>
          <cell r="AM267">
            <v>8</v>
          </cell>
          <cell r="AN267">
            <v>9</v>
          </cell>
          <cell r="AO267">
            <v>6</v>
          </cell>
          <cell r="AP267">
            <v>8</v>
          </cell>
          <cell r="AQ267">
            <v>8</v>
          </cell>
          <cell r="AR267">
            <v>8</v>
          </cell>
          <cell r="AS267">
            <v>8</v>
          </cell>
          <cell r="AT267">
            <v>7</v>
          </cell>
          <cell r="AU267" t="str">
            <v>No</v>
          </cell>
          <cell r="AV267" t="str">
            <v>No</v>
          </cell>
          <cell r="AW267" t="str">
            <v>No</v>
          </cell>
          <cell r="AX267">
            <v>4</v>
          </cell>
          <cell r="AY267" t="str">
            <v>Igual</v>
          </cell>
          <cell r="AZ267" t="str">
            <v>Igual</v>
          </cell>
          <cell r="BA267" t="str">
            <v>Igual</v>
          </cell>
          <cell r="BB267" t="str">
            <v>Igual</v>
          </cell>
        </row>
        <row r="268">
          <cell r="AL268">
            <v>10</v>
          </cell>
          <cell r="AM268">
            <v>10</v>
          </cell>
          <cell r="AN268">
            <v>10</v>
          </cell>
          <cell r="AO268">
            <v>3</v>
          </cell>
          <cell r="AP268">
            <v>10</v>
          </cell>
          <cell r="AQ268">
            <v>10</v>
          </cell>
          <cell r="AR268">
            <v>10</v>
          </cell>
          <cell r="AS268">
            <v>10</v>
          </cell>
          <cell r="AT268">
            <v>8</v>
          </cell>
          <cell r="AU268" t="str">
            <v>Si</v>
          </cell>
          <cell r="AV268" t="str">
            <v>Si</v>
          </cell>
          <cell r="AW268" t="str">
            <v>Si</v>
          </cell>
          <cell r="AX268">
            <v>2</v>
          </cell>
          <cell r="AY268" t="str">
            <v>Mejor</v>
          </cell>
          <cell r="AZ268" t="str">
            <v>Mejor</v>
          </cell>
          <cell r="BA268" t="str">
            <v>Mejor</v>
          </cell>
          <cell r="BB268" t="str">
            <v>Mucho mejor</v>
          </cell>
        </row>
        <row r="269">
          <cell r="AL269">
            <v>9</v>
          </cell>
          <cell r="AM269">
            <v>10</v>
          </cell>
          <cell r="AN269">
            <v>10</v>
          </cell>
          <cell r="AO269">
            <v>8</v>
          </cell>
          <cell r="AP269">
            <v>10</v>
          </cell>
          <cell r="AQ269">
            <v>10</v>
          </cell>
          <cell r="AR269">
            <v>10</v>
          </cell>
          <cell r="AS269">
            <v>10</v>
          </cell>
          <cell r="AT269">
            <v>9</v>
          </cell>
          <cell r="AU269" t="str">
            <v>No</v>
          </cell>
          <cell r="AV269" t="str">
            <v>No</v>
          </cell>
          <cell r="AW269" t="str">
            <v>No</v>
          </cell>
          <cell r="AX269">
            <v>4</v>
          </cell>
          <cell r="AY269" t="str">
            <v>Igual</v>
          </cell>
          <cell r="AZ269" t="str">
            <v>Igual</v>
          </cell>
          <cell r="BA269" t="str">
            <v>Igual</v>
          </cell>
          <cell r="BB269" t="str">
            <v>Igual</v>
          </cell>
        </row>
        <row r="270">
          <cell r="AL270">
            <v>9</v>
          </cell>
          <cell r="AM270">
            <v>10</v>
          </cell>
          <cell r="AN270">
            <v>9</v>
          </cell>
          <cell r="AO270">
            <v>10</v>
          </cell>
          <cell r="AP270">
            <v>10</v>
          </cell>
          <cell r="AQ270">
            <v>10</v>
          </cell>
          <cell r="AR270">
            <v>10</v>
          </cell>
          <cell r="AS270">
            <v>0</v>
          </cell>
          <cell r="AT270">
            <v>7</v>
          </cell>
          <cell r="AU270" t="str">
            <v>Si</v>
          </cell>
          <cell r="AV270" t="str">
            <v>No</v>
          </cell>
          <cell r="AW270" t="str">
            <v>No</v>
          </cell>
          <cell r="AX270">
            <v>1</v>
          </cell>
          <cell r="AY270" t="str">
            <v>Mejor</v>
          </cell>
          <cell r="AZ270" t="str">
            <v>Mucho mejor</v>
          </cell>
          <cell r="BA270" t="str">
            <v>Igual</v>
          </cell>
          <cell r="BB270" t="str">
            <v>Igual</v>
          </cell>
        </row>
        <row r="271">
          <cell r="AL271">
            <v>10</v>
          </cell>
          <cell r="AM271">
            <v>10</v>
          </cell>
          <cell r="AN271">
            <v>10</v>
          </cell>
          <cell r="AO271">
            <v>2</v>
          </cell>
          <cell r="AP271">
            <v>8</v>
          </cell>
          <cell r="AQ271">
            <v>10</v>
          </cell>
          <cell r="AR271">
            <v>10</v>
          </cell>
          <cell r="AS271">
            <v>10</v>
          </cell>
          <cell r="AT271">
            <v>6</v>
          </cell>
          <cell r="AU271" t="str">
            <v>Si</v>
          </cell>
          <cell r="AV271" t="str">
            <v>Si</v>
          </cell>
          <cell r="AW271" t="str">
            <v>Si</v>
          </cell>
          <cell r="AX271">
            <v>3</v>
          </cell>
          <cell r="AY271" t="str">
            <v>Mucho mejor</v>
          </cell>
          <cell r="AZ271" t="str">
            <v>Mucho mejor</v>
          </cell>
          <cell r="BA271" t="str">
            <v>Mejor</v>
          </cell>
          <cell r="BB271" t="str">
            <v>Mucho mejor</v>
          </cell>
        </row>
        <row r="272">
          <cell r="AL272">
            <v>9</v>
          </cell>
          <cell r="AM272">
            <v>9</v>
          </cell>
          <cell r="AN272">
            <v>9</v>
          </cell>
          <cell r="AO272">
            <v>7</v>
          </cell>
          <cell r="AP272">
            <v>8</v>
          </cell>
          <cell r="AQ272">
            <v>9</v>
          </cell>
          <cell r="AR272">
            <v>9</v>
          </cell>
          <cell r="AS272">
            <v>9</v>
          </cell>
          <cell r="AT272">
            <v>8</v>
          </cell>
          <cell r="AU272" t="str">
            <v>No</v>
          </cell>
          <cell r="AV272" t="str">
            <v>No</v>
          </cell>
          <cell r="AW272" t="str">
            <v>No</v>
          </cell>
          <cell r="AX272">
            <v>4</v>
          </cell>
          <cell r="AY272" t="str">
            <v>Igual</v>
          </cell>
          <cell r="AZ272" t="str">
            <v>Igual</v>
          </cell>
          <cell r="BA272" t="str">
            <v>Igual</v>
          </cell>
          <cell r="BB272" t="str">
            <v>Igual</v>
          </cell>
        </row>
        <row r="273">
          <cell r="AL273">
            <v>9</v>
          </cell>
          <cell r="AM273">
            <v>10</v>
          </cell>
          <cell r="AN273">
            <v>10</v>
          </cell>
          <cell r="AO273">
            <v>10</v>
          </cell>
          <cell r="AP273">
            <v>10</v>
          </cell>
          <cell r="AQ273">
            <v>10</v>
          </cell>
          <cell r="AR273">
            <v>10</v>
          </cell>
          <cell r="AS273">
            <v>10</v>
          </cell>
          <cell r="AT273">
            <v>10</v>
          </cell>
          <cell r="AU273" t="str">
            <v>No</v>
          </cell>
          <cell r="AV273" t="str">
            <v>No</v>
          </cell>
          <cell r="AW273" t="str">
            <v>No</v>
          </cell>
          <cell r="AX273">
            <v>4</v>
          </cell>
          <cell r="AY273" t="str">
            <v>Mucho mejor</v>
          </cell>
          <cell r="AZ273" t="str">
            <v>Mucho mejor</v>
          </cell>
          <cell r="BA273" t="str">
            <v>Mejor</v>
          </cell>
          <cell r="BB273" t="str">
            <v>Mucho mejor</v>
          </cell>
        </row>
        <row r="274">
          <cell r="AL274">
            <v>10</v>
          </cell>
          <cell r="AM274">
            <v>9</v>
          </cell>
          <cell r="AN274">
            <v>9</v>
          </cell>
          <cell r="AO274">
            <v>6</v>
          </cell>
          <cell r="AP274">
            <v>9</v>
          </cell>
          <cell r="AQ274">
            <v>9</v>
          </cell>
          <cell r="AR274">
            <v>9</v>
          </cell>
          <cell r="AS274">
            <v>9</v>
          </cell>
          <cell r="AT274">
            <v>8</v>
          </cell>
          <cell r="AU274" t="str">
            <v>No</v>
          </cell>
          <cell r="AV274" t="str">
            <v>No</v>
          </cell>
          <cell r="AW274" t="str">
            <v>No</v>
          </cell>
          <cell r="AX274">
            <v>4</v>
          </cell>
          <cell r="AY274" t="str">
            <v>Mejor</v>
          </cell>
          <cell r="AZ274" t="str">
            <v>Mejor</v>
          </cell>
          <cell r="BA274" t="str">
            <v>Mejor</v>
          </cell>
          <cell r="BB274" t="str">
            <v>Mejor</v>
          </cell>
        </row>
        <row r="275">
          <cell r="AL275">
            <v>9</v>
          </cell>
          <cell r="AM275">
            <v>8</v>
          </cell>
          <cell r="AN275">
            <v>8</v>
          </cell>
          <cell r="AO275">
            <v>9</v>
          </cell>
          <cell r="AP275">
            <v>8</v>
          </cell>
          <cell r="AQ275">
            <v>8</v>
          </cell>
          <cell r="AR275">
            <v>10</v>
          </cell>
          <cell r="AS275">
            <v>8</v>
          </cell>
          <cell r="AT275">
            <v>9</v>
          </cell>
          <cell r="AU275" t="str">
            <v>Si</v>
          </cell>
          <cell r="AV275" t="str">
            <v>Si</v>
          </cell>
          <cell r="AW275" t="str">
            <v>Si</v>
          </cell>
          <cell r="AX275">
            <v>4</v>
          </cell>
          <cell r="AY275" t="str">
            <v>Mucho mejor</v>
          </cell>
          <cell r="AZ275" t="str">
            <v>Mejor</v>
          </cell>
          <cell r="BA275" t="str">
            <v>Mejor</v>
          </cell>
          <cell r="BB275" t="str">
            <v>Mejor</v>
          </cell>
        </row>
        <row r="276">
          <cell r="AL276">
            <v>10</v>
          </cell>
          <cell r="AM276">
            <v>10</v>
          </cell>
          <cell r="AN276">
            <v>10</v>
          </cell>
          <cell r="AO276">
            <v>4</v>
          </cell>
          <cell r="AP276">
            <v>10</v>
          </cell>
          <cell r="AQ276">
            <v>10</v>
          </cell>
          <cell r="AR276">
            <v>10</v>
          </cell>
          <cell r="AS276">
            <v>10</v>
          </cell>
          <cell r="AT276">
            <v>10</v>
          </cell>
          <cell r="AU276" t="str">
            <v>Si</v>
          </cell>
          <cell r="AV276" t="str">
            <v>Si</v>
          </cell>
          <cell r="AW276" t="str">
            <v>Si</v>
          </cell>
          <cell r="AX276">
            <v>4</v>
          </cell>
          <cell r="AY276" t="str">
            <v>Mejor</v>
          </cell>
          <cell r="AZ276" t="str">
            <v>Mejor</v>
          </cell>
          <cell r="BA276" t="str">
            <v>Mejor</v>
          </cell>
          <cell r="BB276" t="str">
            <v>Igual</v>
          </cell>
        </row>
        <row r="277">
          <cell r="AL277">
            <v>8</v>
          </cell>
          <cell r="AM277">
            <v>9</v>
          </cell>
          <cell r="AN277">
            <v>10</v>
          </cell>
          <cell r="AO277">
            <v>6</v>
          </cell>
          <cell r="AP277">
            <v>9</v>
          </cell>
          <cell r="AQ277">
            <v>6</v>
          </cell>
          <cell r="AR277">
            <v>9</v>
          </cell>
          <cell r="AS277">
            <v>6</v>
          </cell>
          <cell r="AT277">
            <v>9</v>
          </cell>
          <cell r="AU277" t="str">
            <v>No</v>
          </cell>
          <cell r="AV277" t="str">
            <v>No</v>
          </cell>
          <cell r="AW277" t="str">
            <v>No</v>
          </cell>
          <cell r="AX277">
            <v>4</v>
          </cell>
          <cell r="AY277" t="str">
            <v>Igual</v>
          </cell>
          <cell r="AZ277" t="str">
            <v>Peor</v>
          </cell>
          <cell r="BA277" t="str">
            <v>Igual</v>
          </cell>
          <cell r="BB277" t="str">
            <v>Igual</v>
          </cell>
        </row>
        <row r="278">
          <cell r="AL278">
            <v>10</v>
          </cell>
          <cell r="AM278">
            <v>10</v>
          </cell>
          <cell r="AN278">
            <v>10</v>
          </cell>
          <cell r="AO278">
            <v>3</v>
          </cell>
          <cell r="AP278">
            <v>10</v>
          </cell>
          <cell r="AQ278">
            <v>8</v>
          </cell>
          <cell r="AR278">
            <v>10</v>
          </cell>
          <cell r="AS278">
            <v>10</v>
          </cell>
          <cell r="AT278">
            <v>10</v>
          </cell>
          <cell r="AU278" t="str">
            <v>Si</v>
          </cell>
          <cell r="AV278" t="str">
            <v>Si</v>
          </cell>
          <cell r="AW278" t="str">
            <v>Si</v>
          </cell>
          <cell r="AX278">
            <v>4</v>
          </cell>
          <cell r="AY278" t="str">
            <v>Igual</v>
          </cell>
          <cell r="AZ278" t="str">
            <v>Igual</v>
          </cell>
          <cell r="BA278" t="str">
            <v>Igual</v>
          </cell>
          <cell r="BB278" t="str">
            <v>Igual</v>
          </cell>
        </row>
        <row r="279">
          <cell r="AL279">
            <v>9</v>
          </cell>
          <cell r="AM279">
            <v>9</v>
          </cell>
          <cell r="AN279">
            <v>10</v>
          </cell>
          <cell r="AO279">
            <v>8</v>
          </cell>
          <cell r="AP279">
            <v>10</v>
          </cell>
          <cell r="AQ279">
            <v>10</v>
          </cell>
          <cell r="AR279">
            <v>10</v>
          </cell>
          <cell r="AS279">
            <v>10</v>
          </cell>
          <cell r="AT279">
            <v>8</v>
          </cell>
          <cell r="AU279" t="str">
            <v>No</v>
          </cell>
          <cell r="AV279" t="str">
            <v>No</v>
          </cell>
          <cell r="AW279" t="str">
            <v>No</v>
          </cell>
          <cell r="AX279">
            <v>1</v>
          </cell>
          <cell r="AY279" t="str">
            <v>Mucho mejor</v>
          </cell>
          <cell r="AZ279" t="str">
            <v>Mucho mejor</v>
          </cell>
          <cell r="BA279" t="str">
            <v>Mucho mejor</v>
          </cell>
          <cell r="BB279" t="str">
            <v>Mucho mejor</v>
          </cell>
        </row>
        <row r="280">
          <cell r="AL280">
            <v>10</v>
          </cell>
          <cell r="AM280">
            <v>10</v>
          </cell>
          <cell r="AN280">
            <v>10</v>
          </cell>
          <cell r="AO280">
            <v>8</v>
          </cell>
          <cell r="AP280">
            <v>10</v>
          </cell>
          <cell r="AQ280">
            <v>10</v>
          </cell>
          <cell r="AR280">
            <v>10</v>
          </cell>
          <cell r="AS280">
            <v>10</v>
          </cell>
          <cell r="AT280">
            <v>9</v>
          </cell>
          <cell r="AU280" t="str">
            <v>No</v>
          </cell>
          <cell r="AV280" t="str">
            <v>Si</v>
          </cell>
          <cell r="AW280" t="str">
            <v>No</v>
          </cell>
          <cell r="AX280">
            <v>4</v>
          </cell>
          <cell r="AY280" t="str">
            <v>Mejor</v>
          </cell>
          <cell r="AZ280" t="str">
            <v>Igual</v>
          </cell>
          <cell r="BA280" t="str">
            <v>Igual</v>
          </cell>
          <cell r="BB280" t="str">
            <v>Igual</v>
          </cell>
        </row>
        <row r="281">
          <cell r="AL281">
            <v>10</v>
          </cell>
          <cell r="AM281">
            <v>10</v>
          </cell>
          <cell r="AN281">
            <v>10</v>
          </cell>
          <cell r="AO281">
            <v>8</v>
          </cell>
          <cell r="AP281">
            <v>9</v>
          </cell>
          <cell r="AQ281">
            <v>10</v>
          </cell>
          <cell r="AR281">
            <v>10</v>
          </cell>
          <cell r="AS281">
            <v>10</v>
          </cell>
          <cell r="AT281">
            <v>8</v>
          </cell>
          <cell r="AU281" t="str">
            <v>No</v>
          </cell>
          <cell r="AV281" t="str">
            <v>No</v>
          </cell>
          <cell r="AW281" t="str">
            <v>No</v>
          </cell>
          <cell r="AX281">
            <v>4</v>
          </cell>
          <cell r="AY281" t="str">
            <v>Mejor</v>
          </cell>
          <cell r="AZ281" t="str">
            <v>Mejor</v>
          </cell>
          <cell r="BA281" t="str">
            <v>Mejor</v>
          </cell>
          <cell r="BB281" t="str">
            <v>Mejor</v>
          </cell>
        </row>
        <row r="282">
          <cell r="AL282">
            <v>8</v>
          </cell>
          <cell r="AM282">
            <v>7</v>
          </cell>
          <cell r="AN282">
            <v>7</v>
          </cell>
          <cell r="AO282">
            <v>5</v>
          </cell>
          <cell r="AP282">
            <v>7</v>
          </cell>
          <cell r="AQ282">
            <v>7</v>
          </cell>
          <cell r="AR282">
            <v>7</v>
          </cell>
          <cell r="AS282">
            <v>7</v>
          </cell>
          <cell r="AT282">
            <v>7</v>
          </cell>
          <cell r="AU282" t="str">
            <v>Si</v>
          </cell>
          <cell r="AV282" t="str">
            <v>Si</v>
          </cell>
          <cell r="AW282" t="str">
            <v>Si</v>
          </cell>
          <cell r="AX282">
            <v>4</v>
          </cell>
          <cell r="AY282" t="str">
            <v>Igual</v>
          </cell>
          <cell r="AZ282" t="str">
            <v>Igual</v>
          </cell>
          <cell r="BA282" t="str">
            <v>Igual</v>
          </cell>
          <cell r="BB282" t="str">
            <v>Igual</v>
          </cell>
        </row>
        <row r="283">
          <cell r="AL283">
            <v>9</v>
          </cell>
          <cell r="AM283">
            <v>9</v>
          </cell>
          <cell r="AN283">
            <v>9</v>
          </cell>
          <cell r="AO283">
            <v>9</v>
          </cell>
          <cell r="AP283">
            <v>9</v>
          </cell>
          <cell r="AQ283">
            <v>9</v>
          </cell>
          <cell r="AR283">
            <v>9</v>
          </cell>
          <cell r="AS283">
            <v>9</v>
          </cell>
          <cell r="AT283">
            <v>9</v>
          </cell>
          <cell r="AU283" t="str">
            <v>Si</v>
          </cell>
          <cell r="AV283" t="str">
            <v>Si</v>
          </cell>
          <cell r="AW283" t="str">
            <v>Si</v>
          </cell>
          <cell r="AX283">
            <v>99</v>
          </cell>
          <cell r="AY283" t="str">
            <v>Mejor</v>
          </cell>
          <cell r="AZ283" t="str">
            <v>Mejor</v>
          </cell>
          <cell r="BA283" t="str">
            <v>Mejor</v>
          </cell>
          <cell r="BB283" t="str">
            <v>Mejor</v>
          </cell>
        </row>
        <row r="284">
          <cell r="AL284">
            <v>8</v>
          </cell>
          <cell r="AM284">
            <v>8</v>
          </cell>
          <cell r="AN284">
            <v>8</v>
          </cell>
          <cell r="AO284">
            <v>5</v>
          </cell>
          <cell r="AP284">
            <v>8</v>
          </cell>
          <cell r="AQ284">
            <v>8</v>
          </cell>
          <cell r="AR284">
            <v>8</v>
          </cell>
          <cell r="AS284">
            <v>8</v>
          </cell>
          <cell r="AT284">
            <v>8</v>
          </cell>
          <cell r="AU284" t="str">
            <v>Si</v>
          </cell>
          <cell r="AV284" t="str">
            <v>Si</v>
          </cell>
          <cell r="AW284" t="str">
            <v>Si</v>
          </cell>
          <cell r="AX284">
            <v>1</v>
          </cell>
          <cell r="AY284" t="str">
            <v>Mucho mejor</v>
          </cell>
          <cell r="AZ284" t="str">
            <v>Mejor</v>
          </cell>
          <cell r="BA284" t="str">
            <v>Mucho mejor</v>
          </cell>
          <cell r="BB284" t="str">
            <v>Mucho mejor</v>
          </cell>
        </row>
        <row r="285">
          <cell r="AL285">
            <v>8</v>
          </cell>
          <cell r="AM285">
            <v>9</v>
          </cell>
          <cell r="AN285">
            <v>9</v>
          </cell>
          <cell r="AO285">
            <v>6</v>
          </cell>
          <cell r="AP285">
            <v>10</v>
          </cell>
          <cell r="AQ285">
            <v>8</v>
          </cell>
          <cell r="AR285">
            <v>10</v>
          </cell>
          <cell r="AS285">
            <v>9</v>
          </cell>
          <cell r="AT285">
            <v>9</v>
          </cell>
          <cell r="AU285" t="str">
            <v>No</v>
          </cell>
          <cell r="AV285" t="str">
            <v>No</v>
          </cell>
          <cell r="AW285" t="str">
            <v>No</v>
          </cell>
          <cell r="AX285">
            <v>4</v>
          </cell>
          <cell r="AY285" t="str">
            <v>Mejor</v>
          </cell>
          <cell r="AZ285" t="str">
            <v>Igual</v>
          </cell>
          <cell r="BA285" t="str">
            <v>Igual</v>
          </cell>
          <cell r="BB285" t="str">
            <v>Mucho mejor</v>
          </cell>
        </row>
        <row r="286">
          <cell r="AL286">
            <v>8</v>
          </cell>
          <cell r="AM286">
            <v>9</v>
          </cell>
          <cell r="AN286">
            <v>9</v>
          </cell>
          <cell r="AO286">
            <v>5</v>
          </cell>
          <cell r="AP286">
            <v>9</v>
          </cell>
          <cell r="AQ286">
            <v>8</v>
          </cell>
          <cell r="AR286">
            <v>9</v>
          </cell>
          <cell r="AS286">
            <v>8</v>
          </cell>
          <cell r="AT286">
            <v>9</v>
          </cell>
          <cell r="AU286" t="str">
            <v>No</v>
          </cell>
          <cell r="AV286" t="str">
            <v>No</v>
          </cell>
          <cell r="AW286" t="str">
            <v>No</v>
          </cell>
          <cell r="AX286">
            <v>4</v>
          </cell>
          <cell r="AY286" t="str">
            <v>Mucho mejor</v>
          </cell>
          <cell r="AZ286" t="str">
            <v>Mucho mejor</v>
          </cell>
          <cell r="BA286" t="str">
            <v>Mucho mejor</v>
          </cell>
          <cell r="BB286" t="str">
            <v>Mucho mejor</v>
          </cell>
        </row>
        <row r="287">
          <cell r="AL287">
            <v>8</v>
          </cell>
          <cell r="AM287">
            <v>8</v>
          </cell>
          <cell r="AN287">
            <v>8</v>
          </cell>
          <cell r="AO287">
            <v>5</v>
          </cell>
          <cell r="AP287">
            <v>6</v>
          </cell>
          <cell r="AQ287">
            <v>8</v>
          </cell>
          <cell r="AR287">
            <v>8</v>
          </cell>
          <cell r="AS287">
            <v>7</v>
          </cell>
          <cell r="AT287">
            <v>8</v>
          </cell>
          <cell r="AU287" t="str">
            <v>Si</v>
          </cell>
          <cell r="AV287" t="str">
            <v>Si</v>
          </cell>
          <cell r="AW287" t="str">
            <v>Si</v>
          </cell>
          <cell r="AX287">
            <v>3</v>
          </cell>
          <cell r="AY287" t="str">
            <v>Mucho mejor</v>
          </cell>
          <cell r="AZ287" t="str">
            <v>Mejor</v>
          </cell>
          <cell r="BA287" t="str">
            <v>Mejor</v>
          </cell>
          <cell r="BB287" t="str">
            <v>Mejor</v>
          </cell>
        </row>
        <row r="288">
          <cell r="AL288">
            <v>9</v>
          </cell>
          <cell r="AM288">
            <v>10</v>
          </cell>
          <cell r="AN288">
            <v>10</v>
          </cell>
          <cell r="AO288">
            <v>5</v>
          </cell>
          <cell r="AP288">
            <v>9</v>
          </cell>
          <cell r="AQ288">
            <v>8</v>
          </cell>
          <cell r="AR288">
            <v>7</v>
          </cell>
          <cell r="AS288">
            <v>7</v>
          </cell>
          <cell r="AT288">
            <v>8</v>
          </cell>
          <cell r="AU288" t="str">
            <v>Si</v>
          </cell>
          <cell r="AV288" t="str">
            <v>Si</v>
          </cell>
          <cell r="AW288" t="str">
            <v>Si</v>
          </cell>
          <cell r="AX288">
            <v>3</v>
          </cell>
          <cell r="AY288" t="str">
            <v>Mucho mejor</v>
          </cell>
          <cell r="AZ288" t="str">
            <v>Mucho mejor</v>
          </cell>
          <cell r="BA288" t="str">
            <v>Mucho mejor</v>
          </cell>
          <cell r="BB288" t="str">
            <v>Mucho mejor</v>
          </cell>
        </row>
        <row r="289">
          <cell r="AL289">
            <v>7</v>
          </cell>
          <cell r="AM289">
            <v>7</v>
          </cell>
          <cell r="AN289">
            <v>7</v>
          </cell>
          <cell r="AO289">
            <v>7</v>
          </cell>
          <cell r="AP289">
            <v>8</v>
          </cell>
          <cell r="AQ289">
            <v>7</v>
          </cell>
          <cell r="AR289">
            <v>8</v>
          </cell>
          <cell r="AS289">
            <v>7</v>
          </cell>
          <cell r="AT289">
            <v>7</v>
          </cell>
          <cell r="AU289" t="str">
            <v>No</v>
          </cell>
          <cell r="AV289" t="str">
            <v>No</v>
          </cell>
          <cell r="AW289" t="str">
            <v>No</v>
          </cell>
          <cell r="AX289">
            <v>2</v>
          </cell>
          <cell r="AY289" t="str">
            <v>Mucho mejor</v>
          </cell>
          <cell r="AZ289" t="str">
            <v>Mejor</v>
          </cell>
          <cell r="BA289" t="str">
            <v>Mejor</v>
          </cell>
          <cell r="BB289" t="str">
            <v>Mucho mejor</v>
          </cell>
        </row>
        <row r="290">
          <cell r="AL290" t="str">
            <v>No contesta (no leer)</v>
          </cell>
          <cell r="AM290" t="str">
            <v>No contesta (no leer)</v>
          </cell>
          <cell r="AN290" t="str">
            <v>No contesta (no leer)</v>
          </cell>
          <cell r="AO290">
            <v>7</v>
          </cell>
          <cell r="AP290" t="str">
            <v>No contesta (no leer)</v>
          </cell>
          <cell r="AQ290">
            <v>10</v>
          </cell>
          <cell r="AR290" t="str">
            <v>No contesta (no leer)</v>
          </cell>
          <cell r="AS290">
            <v>10</v>
          </cell>
          <cell r="AT290">
            <v>10</v>
          </cell>
          <cell r="AU290" t="str">
            <v>No</v>
          </cell>
          <cell r="AV290" t="str">
            <v>No</v>
          </cell>
          <cell r="AW290" t="str">
            <v>No</v>
          </cell>
          <cell r="AX290">
            <v>2</v>
          </cell>
          <cell r="AY290" t="str">
            <v>Igual</v>
          </cell>
          <cell r="AZ290" t="str">
            <v>Igual</v>
          </cell>
          <cell r="BA290" t="str">
            <v>Igual</v>
          </cell>
          <cell r="BB290" t="str">
            <v>Igual</v>
          </cell>
        </row>
        <row r="291">
          <cell r="AL291">
            <v>8</v>
          </cell>
          <cell r="AM291">
            <v>8</v>
          </cell>
          <cell r="AN291">
            <v>8</v>
          </cell>
          <cell r="AO291">
            <v>8</v>
          </cell>
          <cell r="AP291">
            <v>8</v>
          </cell>
          <cell r="AQ291">
            <v>8</v>
          </cell>
          <cell r="AR291">
            <v>8</v>
          </cell>
          <cell r="AS291">
            <v>8</v>
          </cell>
          <cell r="AT291">
            <v>8</v>
          </cell>
          <cell r="AU291" t="str">
            <v>Si</v>
          </cell>
          <cell r="AV291" t="str">
            <v>Si</v>
          </cell>
          <cell r="AW291" t="str">
            <v>Si</v>
          </cell>
          <cell r="AX291">
            <v>3</v>
          </cell>
          <cell r="AY291" t="str">
            <v>Igual</v>
          </cell>
          <cell r="AZ291" t="str">
            <v>Igual</v>
          </cell>
          <cell r="BA291" t="str">
            <v>Igual</v>
          </cell>
          <cell r="BB291" t="str">
            <v>Igual</v>
          </cell>
        </row>
        <row r="292">
          <cell r="AL292">
            <v>10</v>
          </cell>
          <cell r="AM292">
            <v>8</v>
          </cell>
          <cell r="AN292">
            <v>8</v>
          </cell>
          <cell r="AO292">
            <v>5</v>
          </cell>
          <cell r="AP292">
            <v>8</v>
          </cell>
          <cell r="AQ292">
            <v>8</v>
          </cell>
          <cell r="AR292">
            <v>8</v>
          </cell>
          <cell r="AS292">
            <v>7</v>
          </cell>
          <cell r="AT292">
            <v>8</v>
          </cell>
          <cell r="AU292" t="str">
            <v>Si</v>
          </cell>
          <cell r="AV292" t="str">
            <v>Si</v>
          </cell>
          <cell r="AW292" t="str">
            <v>Si</v>
          </cell>
          <cell r="AX292">
            <v>4</v>
          </cell>
          <cell r="AY292" t="str">
            <v>Mucho mejor</v>
          </cell>
          <cell r="AZ292" t="str">
            <v>Mejor</v>
          </cell>
          <cell r="BA292" t="str">
            <v>Mejor</v>
          </cell>
          <cell r="BB292" t="str">
            <v>Mucho mejor</v>
          </cell>
        </row>
        <row r="293">
          <cell r="AL293">
            <v>9</v>
          </cell>
          <cell r="AM293">
            <v>8</v>
          </cell>
          <cell r="AN293">
            <v>8</v>
          </cell>
          <cell r="AO293">
            <v>4</v>
          </cell>
          <cell r="AP293">
            <v>5</v>
          </cell>
          <cell r="AQ293">
            <v>7</v>
          </cell>
          <cell r="AR293">
            <v>6</v>
          </cell>
          <cell r="AS293">
            <v>7</v>
          </cell>
          <cell r="AT293">
            <v>7</v>
          </cell>
          <cell r="AU293" t="str">
            <v>Si</v>
          </cell>
          <cell r="AV293" t="str">
            <v>Si</v>
          </cell>
          <cell r="AW293" t="str">
            <v>Si</v>
          </cell>
          <cell r="AX293">
            <v>1</v>
          </cell>
          <cell r="AY293" t="str">
            <v>Igual</v>
          </cell>
          <cell r="AZ293" t="str">
            <v>Igual</v>
          </cell>
          <cell r="BA293" t="str">
            <v>Igual</v>
          </cell>
          <cell r="BB293" t="str">
            <v>Mejor</v>
          </cell>
        </row>
        <row r="294">
          <cell r="AL294">
            <v>9</v>
          </cell>
          <cell r="AM294">
            <v>8</v>
          </cell>
          <cell r="AN294">
            <v>8</v>
          </cell>
          <cell r="AO294">
            <v>8</v>
          </cell>
          <cell r="AP294">
            <v>8</v>
          </cell>
          <cell r="AQ294">
            <v>7</v>
          </cell>
          <cell r="AR294">
            <v>8</v>
          </cell>
          <cell r="AS294">
            <v>8</v>
          </cell>
          <cell r="AT294">
            <v>8</v>
          </cell>
          <cell r="AU294" t="str">
            <v>Si</v>
          </cell>
          <cell r="AV294" t="str">
            <v>Si</v>
          </cell>
          <cell r="AW294" t="str">
            <v>Si</v>
          </cell>
          <cell r="AX294">
            <v>4</v>
          </cell>
          <cell r="AY294" t="str">
            <v>Mejor</v>
          </cell>
          <cell r="AZ294" t="str">
            <v>Mejor</v>
          </cell>
          <cell r="BA294" t="str">
            <v>Mejor</v>
          </cell>
          <cell r="BB294" t="str">
            <v>Mejor</v>
          </cell>
        </row>
        <row r="295">
          <cell r="AL295">
            <v>8</v>
          </cell>
          <cell r="AM295">
            <v>8</v>
          </cell>
          <cell r="AN295">
            <v>8</v>
          </cell>
          <cell r="AO295">
            <v>5</v>
          </cell>
          <cell r="AP295">
            <v>8</v>
          </cell>
          <cell r="AQ295">
            <v>8</v>
          </cell>
          <cell r="AR295">
            <v>8</v>
          </cell>
          <cell r="AS295">
            <v>8</v>
          </cell>
          <cell r="AT295">
            <v>7</v>
          </cell>
          <cell r="AU295" t="str">
            <v>Si</v>
          </cell>
          <cell r="AV295" t="str">
            <v>Si</v>
          </cell>
          <cell r="AW295" t="str">
            <v>Si</v>
          </cell>
          <cell r="AX295">
            <v>1</v>
          </cell>
          <cell r="AY295" t="str">
            <v>Igual</v>
          </cell>
          <cell r="AZ295" t="str">
            <v>Igual</v>
          </cell>
          <cell r="BA295" t="str">
            <v>Igual</v>
          </cell>
          <cell r="BB295" t="str">
            <v>Igual</v>
          </cell>
        </row>
        <row r="296">
          <cell r="AL296">
            <v>8</v>
          </cell>
          <cell r="AM296">
            <v>8</v>
          </cell>
          <cell r="AN296">
            <v>8</v>
          </cell>
          <cell r="AO296">
            <v>8</v>
          </cell>
          <cell r="AP296">
            <v>9</v>
          </cell>
          <cell r="AQ296">
            <v>9</v>
          </cell>
          <cell r="AR296">
            <v>8</v>
          </cell>
          <cell r="AS296">
            <v>8</v>
          </cell>
          <cell r="AT296">
            <v>8</v>
          </cell>
          <cell r="AU296" t="str">
            <v>Si</v>
          </cell>
          <cell r="AV296" t="str">
            <v>Si</v>
          </cell>
          <cell r="AW296" t="str">
            <v>Si</v>
          </cell>
          <cell r="AX296">
            <v>4</v>
          </cell>
          <cell r="AY296" t="str">
            <v>Mucho mejor</v>
          </cell>
          <cell r="AZ296" t="str">
            <v>Igual</v>
          </cell>
          <cell r="BA296" t="str">
            <v>Mejor</v>
          </cell>
          <cell r="BB296" t="str">
            <v>Mucho mejor</v>
          </cell>
        </row>
        <row r="297">
          <cell r="AL297">
            <v>7</v>
          </cell>
          <cell r="AM297">
            <v>8</v>
          </cell>
          <cell r="AN297">
            <v>8</v>
          </cell>
          <cell r="AO297">
            <v>5</v>
          </cell>
          <cell r="AP297">
            <v>6</v>
          </cell>
          <cell r="AQ297">
            <v>8</v>
          </cell>
          <cell r="AR297">
            <v>8</v>
          </cell>
          <cell r="AS297">
            <v>8</v>
          </cell>
          <cell r="AT297">
            <v>8</v>
          </cell>
          <cell r="AU297" t="str">
            <v>Si</v>
          </cell>
          <cell r="AV297" t="str">
            <v>Si</v>
          </cell>
          <cell r="AW297" t="str">
            <v>Si</v>
          </cell>
          <cell r="AX297">
            <v>4</v>
          </cell>
          <cell r="AY297" t="str">
            <v>Igual</v>
          </cell>
          <cell r="AZ297" t="str">
            <v>Igual</v>
          </cell>
          <cell r="BA297" t="str">
            <v>Igual</v>
          </cell>
          <cell r="BB297" t="str">
            <v>Peor</v>
          </cell>
        </row>
        <row r="298">
          <cell r="AL298">
            <v>8</v>
          </cell>
          <cell r="AM298">
            <v>8</v>
          </cell>
          <cell r="AN298">
            <v>8</v>
          </cell>
          <cell r="AO298">
            <v>5</v>
          </cell>
          <cell r="AP298">
            <v>8</v>
          </cell>
          <cell r="AQ298">
            <v>8</v>
          </cell>
          <cell r="AR298">
            <v>8</v>
          </cell>
          <cell r="AS298">
            <v>8</v>
          </cell>
          <cell r="AT298">
            <v>8</v>
          </cell>
          <cell r="AU298" t="str">
            <v>Si</v>
          </cell>
          <cell r="AV298" t="str">
            <v>Si</v>
          </cell>
          <cell r="AW298" t="str">
            <v>Si</v>
          </cell>
          <cell r="AX298">
            <v>1</v>
          </cell>
          <cell r="AY298" t="str">
            <v>Mejor</v>
          </cell>
          <cell r="AZ298" t="str">
            <v>Mejor</v>
          </cell>
          <cell r="BA298" t="str">
            <v>Mejor</v>
          </cell>
          <cell r="BB298" t="str">
            <v>Igual</v>
          </cell>
        </row>
        <row r="299">
          <cell r="AL299">
            <v>8</v>
          </cell>
          <cell r="AM299">
            <v>8</v>
          </cell>
          <cell r="AN299">
            <v>8</v>
          </cell>
          <cell r="AO299">
            <v>9</v>
          </cell>
          <cell r="AP299">
            <v>9</v>
          </cell>
          <cell r="AQ299">
            <v>9</v>
          </cell>
          <cell r="AR299">
            <v>9</v>
          </cell>
          <cell r="AS299">
            <v>9</v>
          </cell>
          <cell r="AT299">
            <v>9</v>
          </cell>
          <cell r="AU299" t="str">
            <v>No</v>
          </cell>
          <cell r="AV299" t="str">
            <v>No</v>
          </cell>
          <cell r="AW299" t="str">
            <v>No</v>
          </cell>
          <cell r="AX299">
            <v>4</v>
          </cell>
          <cell r="AY299" t="str">
            <v>Mucho mejor</v>
          </cell>
          <cell r="AZ299" t="str">
            <v>Mejor</v>
          </cell>
          <cell r="BA299" t="str">
            <v>Mejor</v>
          </cell>
          <cell r="BB299" t="str">
            <v>Mucho mejor</v>
          </cell>
        </row>
        <row r="300">
          <cell r="AL300">
            <v>8</v>
          </cell>
          <cell r="AM300">
            <v>9</v>
          </cell>
          <cell r="AN300">
            <v>9</v>
          </cell>
          <cell r="AO300">
            <v>9</v>
          </cell>
          <cell r="AP300">
            <v>9</v>
          </cell>
          <cell r="AQ300">
            <v>9</v>
          </cell>
          <cell r="AR300">
            <v>9</v>
          </cell>
          <cell r="AS300">
            <v>9</v>
          </cell>
          <cell r="AT300">
            <v>9</v>
          </cell>
          <cell r="AU300" t="str">
            <v>Si</v>
          </cell>
          <cell r="AV300" t="str">
            <v>Si</v>
          </cell>
          <cell r="AW300" t="str">
            <v>Si</v>
          </cell>
          <cell r="AX300">
            <v>4</v>
          </cell>
          <cell r="AY300" t="str">
            <v>Igual</v>
          </cell>
          <cell r="AZ300" t="str">
            <v>Igual</v>
          </cell>
          <cell r="BA300" t="str">
            <v>Igual</v>
          </cell>
          <cell r="BB300" t="str">
            <v>Igual</v>
          </cell>
        </row>
        <row r="301">
          <cell r="AL301">
            <v>7</v>
          </cell>
          <cell r="AM301">
            <v>6</v>
          </cell>
          <cell r="AN301">
            <v>6</v>
          </cell>
          <cell r="AO301">
            <v>5</v>
          </cell>
          <cell r="AP301">
            <v>7</v>
          </cell>
          <cell r="AQ301">
            <v>7</v>
          </cell>
          <cell r="AR301">
            <v>7</v>
          </cell>
          <cell r="AS301">
            <v>7</v>
          </cell>
          <cell r="AT301">
            <v>6</v>
          </cell>
          <cell r="AU301" t="str">
            <v>Si</v>
          </cell>
          <cell r="AV301" t="str">
            <v>Si</v>
          </cell>
          <cell r="AW301" t="str">
            <v>Si</v>
          </cell>
          <cell r="AX301">
            <v>1</v>
          </cell>
          <cell r="AY301" t="str">
            <v>Mejor</v>
          </cell>
          <cell r="AZ301" t="str">
            <v>Igual</v>
          </cell>
          <cell r="BA301" t="str">
            <v>Igual</v>
          </cell>
          <cell r="BB301" t="str">
            <v>Mucho mejor</v>
          </cell>
        </row>
        <row r="302">
          <cell r="AL302">
            <v>9</v>
          </cell>
          <cell r="AM302">
            <v>8</v>
          </cell>
          <cell r="AN302">
            <v>8</v>
          </cell>
          <cell r="AO302">
            <v>6</v>
          </cell>
          <cell r="AP302">
            <v>9</v>
          </cell>
          <cell r="AQ302">
            <v>9</v>
          </cell>
          <cell r="AR302">
            <v>10</v>
          </cell>
          <cell r="AS302">
            <v>9</v>
          </cell>
          <cell r="AT302">
            <v>8</v>
          </cell>
          <cell r="AU302" t="str">
            <v>Si</v>
          </cell>
          <cell r="AV302" t="str">
            <v>Si</v>
          </cell>
          <cell r="AW302" t="str">
            <v>Si</v>
          </cell>
          <cell r="AX302">
            <v>3</v>
          </cell>
          <cell r="AY302" t="str">
            <v>Mucho mejor</v>
          </cell>
          <cell r="AZ302" t="str">
            <v>Mucho mejor</v>
          </cell>
          <cell r="BA302" t="str">
            <v>Mucho mejor</v>
          </cell>
          <cell r="BB302" t="str">
            <v>Mucho mejor</v>
          </cell>
        </row>
        <row r="303">
          <cell r="AL303">
            <v>9</v>
          </cell>
          <cell r="AM303">
            <v>9</v>
          </cell>
          <cell r="AN303">
            <v>9</v>
          </cell>
          <cell r="AO303">
            <v>6</v>
          </cell>
          <cell r="AP303">
            <v>10</v>
          </cell>
          <cell r="AQ303">
            <v>10</v>
          </cell>
          <cell r="AR303">
            <v>10</v>
          </cell>
          <cell r="AS303">
            <v>9</v>
          </cell>
          <cell r="AT303">
            <v>8</v>
          </cell>
          <cell r="AU303" t="str">
            <v>Si</v>
          </cell>
          <cell r="AV303" t="str">
            <v>Si</v>
          </cell>
          <cell r="AW303" t="str">
            <v>Si</v>
          </cell>
          <cell r="AX303">
            <v>4</v>
          </cell>
          <cell r="AY303" t="str">
            <v>Igual</v>
          </cell>
          <cell r="AZ303" t="str">
            <v>Igual</v>
          </cell>
          <cell r="BA303" t="str">
            <v>Igual</v>
          </cell>
          <cell r="BB303" t="str">
            <v>Igual</v>
          </cell>
        </row>
        <row r="304">
          <cell r="AL304">
            <v>9</v>
          </cell>
          <cell r="AM304">
            <v>9</v>
          </cell>
          <cell r="AN304">
            <v>9</v>
          </cell>
          <cell r="AO304">
            <v>6</v>
          </cell>
          <cell r="AP304">
            <v>10</v>
          </cell>
          <cell r="AQ304">
            <v>9</v>
          </cell>
          <cell r="AR304">
            <v>7</v>
          </cell>
          <cell r="AS304">
            <v>8</v>
          </cell>
          <cell r="AT304">
            <v>8</v>
          </cell>
          <cell r="AU304" t="str">
            <v>Si</v>
          </cell>
          <cell r="AV304" t="str">
            <v>Si</v>
          </cell>
          <cell r="AW304" t="str">
            <v>Si</v>
          </cell>
          <cell r="AX304">
            <v>4</v>
          </cell>
          <cell r="AY304" t="str">
            <v>Mucho mejor</v>
          </cell>
          <cell r="AZ304" t="str">
            <v>Mucho mejor</v>
          </cell>
          <cell r="BA304" t="str">
            <v>Mucho mejor</v>
          </cell>
          <cell r="BB304" t="str">
            <v>Mucho mejor</v>
          </cell>
        </row>
        <row r="305">
          <cell r="AL305">
            <v>9</v>
          </cell>
          <cell r="AM305">
            <v>10</v>
          </cell>
          <cell r="AN305">
            <v>10</v>
          </cell>
          <cell r="AO305">
            <v>6</v>
          </cell>
          <cell r="AP305">
            <v>9</v>
          </cell>
          <cell r="AQ305">
            <v>9</v>
          </cell>
          <cell r="AR305">
            <v>9</v>
          </cell>
          <cell r="AS305">
            <v>8</v>
          </cell>
          <cell r="AT305">
            <v>8</v>
          </cell>
          <cell r="AU305" t="str">
            <v>Si</v>
          </cell>
          <cell r="AV305" t="str">
            <v>Si</v>
          </cell>
          <cell r="AW305" t="str">
            <v>Si</v>
          </cell>
          <cell r="AX305">
            <v>4</v>
          </cell>
          <cell r="AY305" t="str">
            <v>Igual</v>
          </cell>
          <cell r="AZ305" t="str">
            <v>Igual</v>
          </cell>
          <cell r="BA305" t="str">
            <v>Mejor</v>
          </cell>
          <cell r="BB305" t="str">
            <v>Mucho mejor</v>
          </cell>
        </row>
        <row r="306">
          <cell r="AL306">
            <v>9</v>
          </cell>
          <cell r="AM306">
            <v>8</v>
          </cell>
          <cell r="AN306">
            <v>8</v>
          </cell>
          <cell r="AO306">
            <v>5</v>
          </cell>
          <cell r="AP306">
            <v>8</v>
          </cell>
          <cell r="AQ306">
            <v>8</v>
          </cell>
          <cell r="AR306">
            <v>9</v>
          </cell>
          <cell r="AS306">
            <v>8</v>
          </cell>
          <cell r="AT306">
            <v>8</v>
          </cell>
          <cell r="AU306" t="str">
            <v>No</v>
          </cell>
          <cell r="AV306" t="str">
            <v>No</v>
          </cell>
          <cell r="AW306" t="str">
            <v>No</v>
          </cell>
          <cell r="AX306">
            <v>4</v>
          </cell>
          <cell r="AY306" t="str">
            <v>Mejor</v>
          </cell>
          <cell r="AZ306" t="str">
            <v>Igual</v>
          </cell>
          <cell r="BA306" t="str">
            <v>Igual</v>
          </cell>
          <cell r="BB306" t="str">
            <v>Mejor</v>
          </cell>
        </row>
        <row r="307">
          <cell r="AL307">
            <v>10</v>
          </cell>
          <cell r="AM307">
            <v>9</v>
          </cell>
          <cell r="AN307">
            <v>9</v>
          </cell>
          <cell r="AO307">
            <v>6</v>
          </cell>
          <cell r="AP307">
            <v>8</v>
          </cell>
          <cell r="AQ307">
            <v>8</v>
          </cell>
          <cell r="AR307">
            <v>7</v>
          </cell>
          <cell r="AS307">
            <v>10</v>
          </cell>
          <cell r="AT307">
            <v>7</v>
          </cell>
          <cell r="AU307" t="str">
            <v>No</v>
          </cell>
          <cell r="AV307" t="str">
            <v>No</v>
          </cell>
          <cell r="AW307" t="str">
            <v>No</v>
          </cell>
          <cell r="AX307">
            <v>4</v>
          </cell>
          <cell r="AY307" t="str">
            <v>Igual</v>
          </cell>
          <cell r="AZ307" t="str">
            <v>Igual</v>
          </cell>
          <cell r="BA307" t="str">
            <v>Igual</v>
          </cell>
          <cell r="BB307" t="str">
            <v>Igual</v>
          </cell>
        </row>
        <row r="308">
          <cell r="AL308">
            <v>9</v>
          </cell>
          <cell r="AM308">
            <v>9</v>
          </cell>
          <cell r="AN308">
            <v>9</v>
          </cell>
          <cell r="AO308">
            <v>0</v>
          </cell>
          <cell r="AP308">
            <v>8</v>
          </cell>
          <cell r="AQ308">
            <v>9</v>
          </cell>
          <cell r="AR308">
            <v>10</v>
          </cell>
          <cell r="AS308">
            <v>9</v>
          </cell>
          <cell r="AT308">
            <v>6</v>
          </cell>
          <cell r="AU308" t="str">
            <v>Si</v>
          </cell>
          <cell r="AV308" t="str">
            <v>Si</v>
          </cell>
          <cell r="AW308" t="str">
            <v>Si</v>
          </cell>
          <cell r="AX308">
            <v>4</v>
          </cell>
          <cell r="AY308" t="str">
            <v>Mucho mejor</v>
          </cell>
          <cell r="AZ308" t="str">
            <v>Mucho mejor</v>
          </cell>
          <cell r="BA308" t="str">
            <v>Mucho mejor</v>
          </cell>
          <cell r="BB308" t="str">
            <v>Mucho mejor</v>
          </cell>
        </row>
        <row r="309">
          <cell r="AL309">
            <v>8</v>
          </cell>
          <cell r="AM309">
            <v>8</v>
          </cell>
          <cell r="AN309">
            <v>8</v>
          </cell>
          <cell r="AO309">
            <v>8</v>
          </cell>
          <cell r="AP309">
            <v>8</v>
          </cell>
          <cell r="AQ309">
            <v>8</v>
          </cell>
          <cell r="AR309">
            <v>9</v>
          </cell>
          <cell r="AS309">
            <v>8</v>
          </cell>
          <cell r="AT309">
            <v>8</v>
          </cell>
          <cell r="AU309" t="str">
            <v>No</v>
          </cell>
          <cell r="AV309" t="str">
            <v>No</v>
          </cell>
          <cell r="AW309" t="str">
            <v>No</v>
          </cell>
          <cell r="AX309">
            <v>2</v>
          </cell>
          <cell r="AY309" t="str">
            <v>Mucho mejor</v>
          </cell>
          <cell r="AZ309" t="str">
            <v>Mucho mejor</v>
          </cell>
          <cell r="BA309" t="str">
            <v>Mucho mejor</v>
          </cell>
          <cell r="BB309" t="str">
            <v>Mucho mejor</v>
          </cell>
        </row>
        <row r="310">
          <cell r="AL310">
            <v>10</v>
          </cell>
          <cell r="AM310">
            <v>9</v>
          </cell>
          <cell r="AN310">
            <v>9</v>
          </cell>
          <cell r="AO310">
            <v>6</v>
          </cell>
          <cell r="AP310">
            <v>10</v>
          </cell>
          <cell r="AQ310">
            <v>9</v>
          </cell>
          <cell r="AR310">
            <v>10</v>
          </cell>
          <cell r="AS310">
            <v>9</v>
          </cell>
          <cell r="AT310">
            <v>9</v>
          </cell>
          <cell r="AU310" t="str">
            <v>No</v>
          </cell>
          <cell r="AV310" t="str">
            <v>No</v>
          </cell>
          <cell r="AW310" t="str">
            <v>No</v>
          </cell>
          <cell r="AX310">
            <v>4</v>
          </cell>
          <cell r="AY310" t="str">
            <v>Mucho mejor</v>
          </cell>
          <cell r="AZ310" t="str">
            <v>Mucho mejor</v>
          </cell>
          <cell r="BA310" t="str">
            <v>Mejor</v>
          </cell>
          <cell r="BB310" t="str">
            <v>Mucho mejor</v>
          </cell>
        </row>
        <row r="311">
          <cell r="AL311">
            <v>8</v>
          </cell>
          <cell r="AM311">
            <v>9</v>
          </cell>
          <cell r="AN311">
            <v>9</v>
          </cell>
          <cell r="AO311">
            <v>7</v>
          </cell>
          <cell r="AP311">
            <v>9</v>
          </cell>
          <cell r="AQ311">
            <v>9</v>
          </cell>
          <cell r="AR311">
            <v>10</v>
          </cell>
          <cell r="AS311">
            <v>9</v>
          </cell>
          <cell r="AT311">
            <v>9</v>
          </cell>
          <cell r="AU311" t="str">
            <v>No</v>
          </cell>
          <cell r="AV311" t="str">
            <v>No</v>
          </cell>
          <cell r="AW311" t="str">
            <v>No</v>
          </cell>
          <cell r="AX311">
            <v>2</v>
          </cell>
          <cell r="AY311" t="str">
            <v>Mejor</v>
          </cell>
          <cell r="AZ311" t="str">
            <v>Mejor</v>
          </cell>
          <cell r="BA311" t="str">
            <v>Mejor</v>
          </cell>
          <cell r="BB311" t="str">
            <v>Mejor</v>
          </cell>
        </row>
        <row r="312">
          <cell r="AL312">
            <v>8</v>
          </cell>
          <cell r="AM312">
            <v>8</v>
          </cell>
          <cell r="AN312">
            <v>8</v>
          </cell>
          <cell r="AO312">
            <v>4</v>
          </cell>
          <cell r="AP312">
            <v>10</v>
          </cell>
          <cell r="AQ312">
            <v>9</v>
          </cell>
          <cell r="AR312">
            <v>10</v>
          </cell>
          <cell r="AS312">
            <v>9</v>
          </cell>
          <cell r="AT312">
            <v>8</v>
          </cell>
          <cell r="AU312" t="str">
            <v>No</v>
          </cell>
          <cell r="AV312" t="str">
            <v>No</v>
          </cell>
          <cell r="AW312" t="str">
            <v>No</v>
          </cell>
          <cell r="AX312">
            <v>4</v>
          </cell>
          <cell r="AY312" t="str">
            <v>Igual</v>
          </cell>
          <cell r="AZ312" t="str">
            <v>Igual</v>
          </cell>
          <cell r="BA312" t="str">
            <v>Igual</v>
          </cell>
          <cell r="BB312" t="str">
            <v>Igual</v>
          </cell>
        </row>
        <row r="313">
          <cell r="AL313">
            <v>10</v>
          </cell>
          <cell r="AM313">
            <v>10</v>
          </cell>
          <cell r="AN313">
            <v>10</v>
          </cell>
          <cell r="AO313">
            <v>10</v>
          </cell>
          <cell r="AP313">
            <v>10</v>
          </cell>
          <cell r="AQ313">
            <v>10</v>
          </cell>
          <cell r="AR313">
            <v>10</v>
          </cell>
          <cell r="AS313">
            <v>10</v>
          </cell>
          <cell r="AT313">
            <v>10</v>
          </cell>
          <cell r="AU313" t="str">
            <v>Si</v>
          </cell>
          <cell r="AV313" t="str">
            <v>No</v>
          </cell>
          <cell r="AW313" t="str">
            <v>No</v>
          </cell>
          <cell r="AX313">
            <v>4</v>
          </cell>
          <cell r="AY313" t="str">
            <v>Mucho mejor</v>
          </cell>
          <cell r="AZ313" t="str">
            <v>Mucho mejor</v>
          </cell>
          <cell r="BA313" t="str">
            <v>Mucho mejor</v>
          </cell>
          <cell r="BB313" t="str">
            <v>Mucho mejor</v>
          </cell>
        </row>
        <row r="314">
          <cell r="AL314">
            <v>7</v>
          </cell>
          <cell r="AM314">
            <v>8</v>
          </cell>
          <cell r="AN314">
            <v>8</v>
          </cell>
          <cell r="AO314">
            <v>9</v>
          </cell>
          <cell r="AP314">
            <v>9</v>
          </cell>
          <cell r="AQ314">
            <v>8</v>
          </cell>
          <cell r="AR314">
            <v>10</v>
          </cell>
          <cell r="AS314">
            <v>10</v>
          </cell>
          <cell r="AT314">
            <v>10</v>
          </cell>
          <cell r="AU314" t="str">
            <v>Si</v>
          </cell>
          <cell r="AV314" t="str">
            <v>Si</v>
          </cell>
          <cell r="AW314" t="str">
            <v>Si</v>
          </cell>
          <cell r="AX314">
            <v>4</v>
          </cell>
          <cell r="AY314" t="str">
            <v>Mucho mejor</v>
          </cell>
          <cell r="AZ314" t="str">
            <v>Mejor</v>
          </cell>
          <cell r="BA314" t="str">
            <v>Mejor</v>
          </cell>
          <cell r="BB314" t="str">
            <v>Mucho mejor</v>
          </cell>
        </row>
        <row r="315">
          <cell r="AL315">
            <v>7</v>
          </cell>
          <cell r="AM315">
            <v>7</v>
          </cell>
          <cell r="AN315">
            <v>7</v>
          </cell>
          <cell r="AO315">
            <v>9</v>
          </cell>
          <cell r="AP315">
            <v>9</v>
          </cell>
          <cell r="AQ315">
            <v>8</v>
          </cell>
          <cell r="AR315">
            <v>9</v>
          </cell>
          <cell r="AS315">
            <v>9</v>
          </cell>
          <cell r="AT315">
            <v>9</v>
          </cell>
          <cell r="AU315" t="str">
            <v>No</v>
          </cell>
          <cell r="AV315" t="str">
            <v>No</v>
          </cell>
          <cell r="AW315" t="str">
            <v>No</v>
          </cell>
          <cell r="AX315">
            <v>1</v>
          </cell>
          <cell r="AY315" t="str">
            <v>Mejor</v>
          </cell>
          <cell r="AZ315" t="str">
            <v>Igual</v>
          </cell>
          <cell r="BA315" t="str">
            <v>Igual</v>
          </cell>
          <cell r="BB315" t="str">
            <v>Mejor</v>
          </cell>
        </row>
        <row r="316">
          <cell r="AL316">
            <v>9</v>
          </cell>
          <cell r="AM316">
            <v>9</v>
          </cell>
          <cell r="AN316">
            <v>10</v>
          </cell>
          <cell r="AO316">
            <v>6</v>
          </cell>
          <cell r="AP316">
            <v>9</v>
          </cell>
          <cell r="AQ316">
            <v>9</v>
          </cell>
          <cell r="AR316">
            <v>10</v>
          </cell>
          <cell r="AS316">
            <v>10</v>
          </cell>
          <cell r="AT316">
            <v>9</v>
          </cell>
          <cell r="AU316" t="str">
            <v>No</v>
          </cell>
          <cell r="AV316" t="str">
            <v>No</v>
          </cell>
          <cell r="AW316" t="str">
            <v>No</v>
          </cell>
          <cell r="AX316">
            <v>1</v>
          </cell>
          <cell r="AY316" t="str">
            <v>Mejor</v>
          </cell>
          <cell r="AZ316" t="str">
            <v>Igual</v>
          </cell>
          <cell r="BA316" t="str">
            <v>Igual</v>
          </cell>
          <cell r="BB316" t="str">
            <v>Mejor</v>
          </cell>
        </row>
        <row r="317">
          <cell r="AL317">
            <v>9</v>
          </cell>
          <cell r="AM317">
            <v>9</v>
          </cell>
          <cell r="AN317">
            <v>9</v>
          </cell>
          <cell r="AO317">
            <v>7</v>
          </cell>
          <cell r="AP317">
            <v>8</v>
          </cell>
          <cell r="AQ317">
            <v>8</v>
          </cell>
          <cell r="AR317">
            <v>9</v>
          </cell>
          <cell r="AS317">
            <v>8</v>
          </cell>
          <cell r="AT317">
            <v>8</v>
          </cell>
          <cell r="AU317" t="str">
            <v>No</v>
          </cell>
          <cell r="AV317" t="str">
            <v>No</v>
          </cell>
          <cell r="AW317" t="str">
            <v>No</v>
          </cell>
          <cell r="AX317">
            <v>4</v>
          </cell>
          <cell r="AY317" t="str">
            <v>Igual</v>
          </cell>
          <cell r="AZ317" t="str">
            <v>Igual</v>
          </cell>
          <cell r="BA317" t="str">
            <v>Igual</v>
          </cell>
          <cell r="BB317" t="str">
            <v>Mejor</v>
          </cell>
        </row>
        <row r="318">
          <cell r="AL318">
            <v>8</v>
          </cell>
          <cell r="AM318">
            <v>7</v>
          </cell>
          <cell r="AN318">
            <v>7</v>
          </cell>
          <cell r="AO318">
            <v>6</v>
          </cell>
          <cell r="AP318">
            <v>5</v>
          </cell>
          <cell r="AQ318">
            <v>7</v>
          </cell>
          <cell r="AR318">
            <v>8</v>
          </cell>
          <cell r="AS318">
            <v>7</v>
          </cell>
          <cell r="AT318">
            <v>8</v>
          </cell>
          <cell r="AU318" t="str">
            <v>No</v>
          </cell>
          <cell r="AV318" t="str">
            <v>No</v>
          </cell>
          <cell r="AW318" t="str">
            <v>No</v>
          </cell>
          <cell r="AX318">
            <v>1</v>
          </cell>
          <cell r="AY318" t="str">
            <v>Mejor</v>
          </cell>
          <cell r="AZ318" t="str">
            <v>Igual</v>
          </cell>
          <cell r="BA318" t="str">
            <v>Igual</v>
          </cell>
          <cell r="BB318" t="str">
            <v>Mejor</v>
          </cell>
        </row>
        <row r="319">
          <cell r="AL319">
            <v>8</v>
          </cell>
          <cell r="AM319">
            <v>8</v>
          </cell>
          <cell r="AN319">
            <v>8</v>
          </cell>
          <cell r="AO319">
            <v>9</v>
          </cell>
          <cell r="AP319">
            <v>9</v>
          </cell>
          <cell r="AQ319">
            <v>9</v>
          </cell>
          <cell r="AR319">
            <v>9</v>
          </cell>
          <cell r="AS319">
            <v>9</v>
          </cell>
          <cell r="AT319">
            <v>9</v>
          </cell>
          <cell r="AU319" t="str">
            <v>Si</v>
          </cell>
          <cell r="AV319" t="str">
            <v>Si</v>
          </cell>
          <cell r="AW319" t="str">
            <v>Si</v>
          </cell>
          <cell r="AX319">
            <v>4</v>
          </cell>
          <cell r="AY319" t="str">
            <v>Mejor</v>
          </cell>
          <cell r="AZ319" t="str">
            <v>Igual</v>
          </cell>
          <cell r="BA319" t="str">
            <v>Igual</v>
          </cell>
          <cell r="BB319" t="str">
            <v>Mejor</v>
          </cell>
        </row>
        <row r="320">
          <cell r="AL320">
            <v>9</v>
          </cell>
          <cell r="AM320">
            <v>9</v>
          </cell>
          <cell r="AN320">
            <v>9</v>
          </cell>
          <cell r="AO320">
            <v>9</v>
          </cell>
          <cell r="AP320">
            <v>6</v>
          </cell>
          <cell r="AQ320">
            <v>9</v>
          </cell>
          <cell r="AR320">
            <v>9</v>
          </cell>
          <cell r="AS320">
            <v>9</v>
          </cell>
          <cell r="AT320">
            <v>8</v>
          </cell>
          <cell r="AU320" t="str">
            <v>No</v>
          </cell>
          <cell r="AV320" t="str">
            <v>No</v>
          </cell>
          <cell r="AW320" t="str">
            <v>No</v>
          </cell>
          <cell r="AX320">
            <v>3</v>
          </cell>
          <cell r="AY320" t="str">
            <v>Mucho mejor</v>
          </cell>
          <cell r="AZ320" t="str">
            <v>Igual</v>
          </cell>
          <cell r="BA320" t="str">
            <v>Igual</v>
          </cell>
          <cell r="BB320" t="str">
            <v>Mejor</v>
          </cell>
        </row>
        <row r="321">
          <cell r="AL321">
            <v>8</v>
          </cell>
          <cell r="AM321">
            <v>8</v>
          </cell>
          <cell r="AN321">
            <v>8</v>
          </cell>
          <cell r="AO321">
            <v>8</v>
          </cell>
          <cell r="AP321">
            <v>8</v>
          </cell>
          <cell r="AQ321">
            <v>8</v>
          </cell>
          <cell r="AR321">
            <v>9</v>
          </cell>
          <cell r="AS321">
            <v>8</v>
          </cell>
          <cell r="AT321">
            <v>8</v>
          </cell>
          <cell r="AU321" t="str">
            <v>No</v>
          </cell>
          <cell r="AV321" t="str">
            <v>No</v>
          </cell>
          <cell r="AW321" t="str">
            <v>No</v>
          </cell>
          <cell r="AX321">
            <v>1</v>
          </cell>
          <cell r="AY321" t="str">
            <v>Mejor</v>
          </cell>
          <cell r="AZ321" t="str">
            <v>Igual</v>
          </cell>
          <cell r="BA321" t="str">
            <v>Igual</v>
          </cell>
          <cell r="BB321" t="str">
            <v>Mejor</v>
          </cell>
        </row>
        <row r="322">
          <cell r="AL322">
            <v>7</v>
          </cell>
          <cell r="AM322">
            <v>9</v>
          </cell>
          <cell r="AN322">
            <v>9</v>
          </cell>
          <cell r="AO322">
            <v>9</v>
          </cell>
          <cell r="AP322">
            <v>9</v>
          </cell>
          <cell r="AQ322">
            <v>8</v>
          </cell>
          <cell r="AR322">
            <v>9</v>
          </cell>
          <cell r="AS322">
            <v>8</v>
          </cell>
          <cell r="AT322">
            <v>9</v>
          </cell>
          <cell r="AU322" t="str">
            <v>Si</v>
          </cell>
          <cell r="AV322" t="str">
            <v>Si</v>
          </cell>
          <cell r="AW322" t="str">
            <v>Si</v>
          </cell>
          <cell r="AX322">
            <v>1</v>
          </cell>
          <cell r="AY322" t="str">
            <v>Mejor</v>
          </cell>
          <cell r="AZ322" t="str">
            <v>Igual</v>
          </cell>
          <cell r="BA322" t="str">
            <v>Igual</v>
          </cell>
          <cell r="BB322" t="str">
            <v>Igual</v>
          </cell>
        </row>
        <row r="323">
          <cell r="AL323">
            <v>9</v>
          </cell>
          <cell r="AM323">
            <v>9</v>
          </cell>
          <cell r="AN323">
            <v>9</v>
          </cell>
          <cell r="AO323">
            <v>9</v>
          </cell>
          <cell r="AP323">
            <v>9</v>
          </cell>
          <cell r="AQ323">
            <v>9</v>
          </cell>
          <cell r="AR323">
            <v>9</v>
          </cell>
          <cell r="AS323">
            <v>10</v>
          </cell>
          <cell r="AT323">
            <v>9</v>
          </cell>
          <cell r="AU323" t="str">
            <v>No</v>
          </cell>
          <cell r="AV323" t="str">
            <v>No</v>
          </cell>
          <cell r="AW323" t="str">
            <v>No</v>
          </cell>
          <cell r="AX323">
            <v>1</v>
          </cell>
          <cell r="AY323" t="str">
            <v>Mejor</v>
          </cell>
          <cell r="AZ323" t="str">
            <v>Igual</v>
          </cell>
          <cell r="BA323" t="str">
            <v>Igual</v>
          </cell>
          <cell r="BB323" t="str">
            <v>Igual</v>
          </cell>
        </row>
        <row r="324">
          <cell r="AL324">
            <v>8</v>
          </cell>
          <cell r="AM324">
            <v>8</v>
          </cell>
          <cell r="AN324">
            <v>8</v>
          </cell>
          <cell r="AO324">
            <v>6</v>
          </cell>
          <cell r="AP324">
            <v>7</v>
          </cell>
          <cell r="AQ324">
            <v>8</v>
          </cell>
          <cell r="AR324">
            <v>9</v>
          </cell>
          <cell r="AS324">
            <v>9</v>
          </cell>
          <cell r="AT324">
            <v>7</v>
          </cell>
          <cell r="AU324" t="str">
            <v>Si</v>
          </cell>
          <cell r="AV324" t="str">
            <v>Si</v>
          </cell>
          <cell r="AW324" t="str">
            <v>Si</v>
          </cell>
          <cell r="AX324">
            <v>3</v>
          </cell>
          <cell r="AY324" t="str">
            <v>Mejor</v>
          </cell>
          <cell r="AZ324" t="str">
            <v>Mejor</v>
          </cell>
          <cell r="BA324" t="str">
            <v>Igual</v>
          </cell>
          <cell r="BB324" t="str">
            <v>Peor</v>
          </cell>
        </row>
        <row r="325">
          <cell r="AL325">
            <v>9</v>
          </cell>
          <cell r="AM325">
            <v>9</v>
          </cell>
          <cell r="AN325">
            <v>9</v>
          </cell>
          <cell r="AO325">
            <v>9</v>
          </cell>
          <cell r="AP325">
            <v>10</v>
          </cell>
          <cell r="AQ325">
            <v>9</v>
          </cell>
          <cell r="AR325">
            <v>10</v>
          </cell>
          <cell r="AS325">
            <v>9</v>
          </cell>
          <cell r="AT325">
            <v>9</v>
          </cell>
          <cell r="AU325" t="str">
            <v>No</v>
          </cell>
          <cell r="AV325" t="str">
            <v>No</v>
          </cell>
          <cell r="AW325" t="str">
            <v>No</v>
          </cell>
          <cell r="AX325">
            <v>1</v>
          </cell>
          <cell r="AY325" t="str">
            <v>Mucho mejor</v>
          </cell>
          <cell r="AZ325" t="str">
            <v>Mejor</v>
          </cell>
          <cell r="BA325" t="str">
            <v>Igual</v>
          </cell>
          <cell r="BB325" t="str">
            <v>Mejor</v>
          </cell>
        </row>
        <row r="326">
          <cell r="AL326">
            <v>9</v>
          </cell>
          <cell r="AM326">
            <v>8</v>
          </cell>
          <cell r="AN326">
            <v>8</v>
          </cell>
          <cell r="AO326">
            <v>9</v>
          </cell>
          <cell r="AP326">
            <v>9</v>
          </cell>
          <cell r="AQ326">
            <v>8</v>
          </cell>
          <cell r="AR326">
            <v>9</v>
          </cell>
          <cell r="AS326">
            <v>8</v>
          </cell>
          <cell r="AT326">
            <v>9</v>
          </cell>
          <cell r="AU326" t="str">
            <v>Si</v>
          </cell>
          <cell r="AV326" t="str">
            <v>Si</v>
          </cell>
          <cell r="AW326" t="str">
            <v>Si</v>
          </cell>
          <cell r="AX326">
            <v>1</v>
          </cell>
          <cell r="AY326" t="str">
            <v>Mejor</v>
          </cell>
          <cell r="AZ326" t="str">
            <v>Mejor</v>
          </cell>
          <cell r="BA326" t="str">
            <v>Igual</v>
          </cell>
          <cell r="BB326" t="str">
            <v>Mejor</v>
          </cell>
        </row>
        <row r="327">
          <cell r="AL327">
            <v>9</v>
          </cell>
          <cell r="AM327">
            <v>8</v>
          </cell>
          <cell r="AN327">
            <v>8</v>
          </cell>
          <cell r="AO327">
            <v>8</v>
          </cell>
          <cell r="AP327">
            <v>9</v>
          </cell>
          <cell r="AQ327">
            <v>9</v>
          </cell>
          <cell r="AR327">
            <v>9</v>
          </cell>
          <cell r="AS327">
            <v>8</v>
          </cell>
          <cell r="AT327">
            <v>8</v>
          </cell>
          <cell r="AU327" t="str">
            <v>Si</v>
          </cell>
          <cell r="AV327" t="str">
            <v>Si</v>
          </cell>
          <cell r="AW327" t="str">
            <v>Si</v>
          </cell>
          <cell r="AX327">
            <v>1</v>
          </cell>
          <cell r="AY327" t="str">
            <v>Mucho mejor</v>
          </cell>
          <cell r="AZ327" t="str">
            <v>Mejor</v>
          </cell>
          <cell r="BA327" t="str">
            <v>Igual</v>
          </cell>
          <cell r="BB327" t="str">
            <v>Igual</v>
          </cell>
        </row>
        <row r="328">
          <cell r="AL328">
            <v>9</v>
          </cell>
          <cell r="AM328">
            <v>8</v>
          </cell>
          <cell r="AN328">
            <v>8</v>
          </cell>
          <cell r="AO328">
            <v>7</v>
          </cell>
          <cell r="AP328">
            <v>5</v>
          </cell>
          <cell r="AQ328">
            <v>8</v>
          </cell>
          <cell r="AR328">
            <v>8</v>
          </cell>
          <cell r="AS328">
            <v>6</v>
          </cell>
          <cell r="AT328">
            <v>8</v>
          </cell>
          <cell r="AU328" t="str">
            <v>No</v>
          </cell>
          <cell r="AV328" t="str">
            <v>No</v>
          </cell>
          <cell r="AW328" t="str">
            <v>No</v>
          </cell>
          <cell r="AX328">
            <v>4</v>
          </cell>
          <cell r="AY328" t="str">
            <v>Mucho mejor</v>
          </cell>
          <cell r="AZ328" t="str">
            <v>Mucho mejor</v>
          </cell>
          <cell r="BA328" t="str">
            <v>Igual</v>
          </cell>
          <cell r="BB328" t="str">
            <v>Mejor</v>
          </cell>
        </row>
        <row r="329">
          <cell r="AL329">
            <v>9</v>
          </cell>
          <cell r="AM329">
            <v>9</v>
          </cell>
          <cell r="AN329">
            <v>9</v>
          </cell>
          <cell r="AO329">
            <v>6</v>
          </cell>
          <cell r="AP329">
            <v>9</v>
          </cell>
          <cell r="AQ329">
            <v>8</v>
          </cell>
          <cell r="AR329">
            <v>9</v>
          </cell>
          <cell r="AS329">
            <v>7</v>
          </cell>
          <cell r="AT329">
            <v>8</v>
          </cell>
          <cell r="AU329" t="str">
            <v>Si</v>
          </cell>
          <cell r="AV329" t="str">
            <v>Si</v>
          </cell>
          <cell r="AW329" t="str">
            <v>Si</v>
          </cell>
          <cell r="AX329">
            <v>3</v>
          </cell>
          <cell r="AY329" t="str">
            <v>Mucho mejor</v>
          </cell>
          <cell r="AZ329" t="str">
            <v>Mucho mejor</v>
          </cell>
          <cell r="BA329" t="str">
            <v>Igual</v>
          </cell>
          <cell r="BB329" t="str">
            <v>Mejor</v>
          </cell>
        </row>
        <row r="330">
          <cell r="AL330">
            <v>8</v>
          </cell>
          <cell r="AM330">
            <v>8</v>
          </cell>
          <cell r="AN330">
            <v>8</v>
          </cell>
          <cell r="AO330">
            <v>5</v>
          </cell>
          <cell r="AP330">
            <v>10</v>
          </cell>
          <cell r="AQ330">
            <v>10</v>
          </cell>
          <cell r="AR330">
            <v>10</v>
          </cell>
          <cell r="AS330">
            <v>9</v>
          </cell>
          <cell r="AT330">
            <v>8</v>
          </cell>
          <cell r="AU330" t="str">
            <v>Si</v>
          </cell>
          <cell r="AV330" t="str">
            <v>Si</v>
          </cell>
          <cell r="AW330" t="str">
            <v>Si</v>
          </cell>
          <cell r="AX330">
            <v>3</v>
          </cell>
          <cell r="AY330" t="str">
            <v>Mucho mejor</v>
          </cell>
          <cell r="AZ330" t="str">
            <v>Mejor</v>
          </cell>
          <cell r="BA330" t="str">
            <v>Igual</v>
          </cell>
          <cell r="BB330" t="str">
            <v>Mejor</v>
          </cell>
        </row>
        <row r="331">
          <cell r="AL331">
            <v>10</v>
          </cell>
          <cell r="AM331">
            <v>10</v>
          </cell>
          <cell r="AN331">
            <v>10</v>
          </cell>
          <cell r="AO331">
            <v>8</v>
          </cell>
          <cell r="AP331">
            <v>10</v>
          </cell>
          <cell r="AQ331">
            <v>10</v>
          </cell>
          <cell r="AR331">
            <v>10</v>
          </cell>
          <cell r="AS331">
            <v>10</v>
          </cell>
          <cell r="AT331">
            <v>9</v>
          </cell>
          <cell r="AU331" t="str">
            <v>Si</v>
          </cell>
          <cell r="AV331" t="str">
            <v>Si</v>
          </cell>
          <cell r="AW331" t="str">
            <v>Si</v>
          </cell>
          <cell r="AX331">
            <v>1</v>
          </cell>
          <cell r="AY331" t="str">
            <v>Mejor</v>
          </cell>
          <cell r="AZ331" t="str">
            <v>Mejor</v>
          </cell>
          <cell r="BA331" t="str">
            <v>Igual</v>
          </cell>
          <cell r="BB331" t="str">
            <v>Mucho mejor</v>
          </cell>
        </row>
        <row r="332">
          <cell r="AL332">
            <v>9</v>
          </cell>
          <cell r="AM332">
            <v>9</v>
          </cell>
          <cell r="AN332">
            <v>9</v>
          </cell>
          <cell r="AO332">
            <v>6</v>
          </cell>
          <cell r="AP332">
            <v>8</v>
          </cell>
          <cell r="AQ332">
            <v>8</v>
          </cell>
          <cell r="AR332">
            <v>8</v>
          </cell>
          <cell r="AS332">
            <v>8</v>
          </cell>
          <cell r="AT332">
            <v>8</v>
          </cell>
          <cell r="AU332" t="str">
            <v>No</v>
          </cell>
          <cell r="AV332" t="str">
            <v>No</v>
          </cell>
          <cell r="AW332" t="str">
            <v>No</v>
          </cell>
          <cell r="AX332">
            <v>1</v>
          </cell>
          <cell r="AY332" t="str">
            <v>Igual</v>
          </cell>
          <cell r="AZ332" t="str">
            <v>Igual</v>
          </cell>
          <cell r="BA332" t="str">
            <v>Igual</v>
          </cell>
          <cell r="BB332" t="str">
            <v>Mucho mejor</v>
          </cell>
        </row>
        <row r="333">
          <cell r="AL333">
            <v>6</v>
          </cell>
          <cell r="AM333">
            <v>9</v>
          </cell>
          <cell r="AN333">
            <v>9</v>
          </cell>
          <cell r="AO333">
            <v>7</v>
          </cell>
          <cell r="AP333">
            <v>10</v>
          </cell>
          <cell r="AQ333">
            <v>10</v>
          </cell>
          <cell r="AR333">
            <v>10</v>
          </cell>
          <cell r="AS333">
            <v>10</v>
          </cell>
          <cell r="AT333">
            <v>9</v>
          </cell>
          <cell r="AU333" t="str">
            <v>No</v>
          </cell>
          <cell r="AV333" t="str">
            <v>No</v>
          </cell>
          <cell r="AW333" t="str">
            <v>No</v>
          </cell>
          <cell r="AX333">
            <v>4</v>
          </cell>
          <cell r="AY333" t="str">
            <v>Mucho mejor</v>
          </cell>
          <cell r="AZ333" t="str">
            <v>Mejor</v>
          </cell>
          <cell r="BA333" t="str">
            <v>Mejor</v>
          </cell>
          <cell r="BB333" t="str">
            <v>Mucho mejor</v>
          </cell>
        </row>
        <row r="334">
          <cell r="AL334">
            <v>6</v>
          </cell>
          <cell r="AM334">
            <v>10</v>
          </cell>
          <cell r="AN334">
            <v>10</v>
          </cell>
          <cell r="AO334">
            <v>7</v>
          </cell>
          <cell r="AP334">
            <v>10</v>
          </cell>
          <cell r="AQ334">
            <v>10</v>
          </cell>
          <cell r="AR334">
            <v>8</v>
          </cell>
          <cell r="AS334">
            <v>8</v>
          </cell>
          <cell r="AT334">
            <v>9</v>
          </cell>
          <cell r="AU334" t="str">
            <v>No</v>
          </cell>
          <cell r="AV334" t="str">
            <v>No</v>
          </cell>
          <cell r="AW334" t="str">
            <v>No</v>
          </cell>
          <cell r="AX334">
            <v>4</v>
          </cell>
          <cell r="AY334" t="str">
            <v>Igual</v>
          </cell>
          <cell r="AZ334" t="str">
            <v>Igual</v>
          </cell>
          <cell r="BA334" t="str">
            <v>Igual</v>
          </cell>
          <cell r="BB334" t="str">
            <v>Mejor</v>
          </cell>
        </row>
        <row r="335">
          <cell r="AL335">
            <v>10</v>
          </cell>
          <cell r="AM335">
            <v>10</v>
          </cell>
          <cell r="AN335">
            <v>10</v>
          </cell>
          <cell r="AO335">
            <v>8</v>
          </cell>
          <cell r="AP335">
            <v>9</v>
          </cell>
          <cell r="AQ335">
            <v>9</v>
          </cell>
          <cell r="AR335">
            <v>10</v>
          </cell>
          <cell r="AS335">
            <v>9</v>
          </cell>
          <cell r="AT335">
            <v>10</v>
          </cell>
          <cell r="AU335" t="str">
            <v>Si</v>
          </cell>
          <cell r="AV335" t="str">
            <v>No</v>
          </cell>
          <cell r="AW335" t="str">
            <v>No</v>
          </cell>
          <cell r="AX335">
            <v>4</v>
          </cell>
          <cell r="AY335" t="str">
            <v>Igual</v>
          </cell>
          <cell r="AZ335" t="str">
            <v>Igual</v>
          </cell>
          <cell r="BA335" t="str">
            <v>Igual</v>
          </cell>
          <cell r="BB335" t="str">
            <v>Mejor</v>
          </cell>
        </row>
        <row r="336">
          <cell r="AL336">
            <v>8</v>
          </cell>
          <cell r="AM336">
            <v>8</v>
          </cell>
          <cell r="AN336">
            <v>9</v>
          </cell>
          <cell r="AO336">
            <v>6</v>
          </cell>
          <cell r="AP336">
            <v>10</v>
          </cell>
          <cell r="AQ336">
            <v>8</v>
          </cell>
          <cell r="AR336">
            <v>9</v>
          </cell>
          <cell r="AS336">
            <v>8</v>
          </cell>
          <cell r="AT336">
            <v>8</v>
          </cell>
          <cell r="AU336" t="str">
            <v>Si</v>
          </cell>
          <cell r="AV336" t="str">
            <v>Si</v>
          </cell>
          <cell r="AW336" t="str">
            <v>Si</v>
          </cell>
          <cell r="AX336">
            <v>1</v>
          </cell>
          <cell r="AY336" t="str">
            <v>Mucho mejor</v>
          </cell>
          <cell r="AZ336" t="str">
            <v>Igual</v>
          </cell>
          <cell r="BA336" t="str">
            <v>Igual</v>
          </cell>
          <cell r="BB336" t="str">
            <v>Mejor</v>
          </cell>
        </row>
        <row r="337">
          <cell r="AL337">
            <v>10</v>
          </cell>
          <cell r="AM337">
            <v>10</v>
          </cell>
          <cell r="AN337">
            <v>10</v>
          </cell>
          <cell r="AO337">
            <v>5</v>
          </cell>
          <cell r="AP337">
            <v>10</v>
          </cell>
          <cell r="AQ337">
            <v>10</v>
          </cell>
          <cell r="AR337">
            <v>10</v>
          </cell>
          <cell r="AS337">
            <v>8</v>
          </cell>
          <cell r="AT337">
            <v>9</v>
          </cell>
          <cell r="AU337" t="str">
            <v>Si</v>
          </cell>
          <cell r="AV337" t="str">
            <v>Si</v>
          </cell>
          <cell r="AW337" t="str">
            <v>Si</v>
          </cell>
          <cell r="AX337">
            <v>4</v>
          </cell>
          <cell r="AY337" t="str">
            <v>Mejor</v>
          </cell>
          <cell r="AZ337" t="str">
            <v>Igual</v>
          </cell>
          <cell r="BA337" t="str">
            <v>Igual</v>
          </cell>
          <cell r="BB337" t="str">
            <v>Mejor</v>
          </cell>
        </row>
        <row r="338">
          <cell r="AL338">
            <v>10</v>
          </cell>
          <cell r="AM338">
            <v>8</v>
          </cell>
          <cell r="AN338">
            <v>8</v>
          </cell>
          <cell r="AO338">
            <v>5</v>
          </cell>
          <cell r="AP338">
            <v>8</v>
          </cell>
          <cell r="AQ338">
            <v>8</v>
          </cell>
          <cell r="AR338">
            <v>8</v>
          </cell>
          <cell r="AS338">
            <v>8</v>
          </cell>
          <cell r="AT338">
            <v>7</v>
          </cell>
          <cell r="AU338" t="str">
            <v>No</v>
          </cell>
          <cell r="AV338" t="str">
            <v>No</v>
          </cell>
          <cell r="AW338" t="str">
            <v>No</v>
          </cell>
          <cell r="AX338">
            <v>1</v>
          </cell>
          <cell r="AY338" t="str">
            <v>Igual</v>
          </cell>
          <cell r="AZ338" t="str">
            <v>Igual</v>
          </cell>
          <cell r="BA338" t="str">
            <v>Igual</v>
          </cell>
          <cell r="BB338" t="str">
            <v>Mejor</v>
          </cell>
        </row>
        <row r="339">
          <cell r="AL339">
            <v>9</v>
          </cell>
          <cell r="AM339">
            <v>8</v>
          </cell>
          <cell r="AN339">
            <v>8</v>
          </cell>
          <cell r="AO339">
            <v>7</v>
          </cell>
          <cell r="AP339">
            <v>8</v>
          </cell>
          <cell r="AQ339">
            <v>8</v>
          </cell>
          <cell r="AR339">
            <v>9</v>
          </cell>
          <cell r="AS339">
            <v>8</v>
          </cell>
          <cell r="AT339">
            <v>8</v>
          </cell>
          <cell r="AU339" t="str">
            <v>Si</v>
          </cell>
          <cell r="AV339" t="str">
            <v>Si</v>
          </cell>
          <cell r="AW339" t="str">
            <v>Si</v>
          </cell>
          <cell r="AX339">
            <v>1</v>
          </cell>
          <cell r="AY339" t="str">
            <v>Mejor</v>
          </cell>
          <cell r="AZ339" t="str">
            <v>Mejor</v>
          </cell>
          <cell r="BA339" t="str">
            <v>Igual</v>
          </cell>
          <cell r="BB339" t="str">
            <v>Igual</v>
          </cell>
        </row>
        <row r="340">
          <cell r="AL340">
            <v>10</v>
          </cell>
          <cell r="AM340">
            <v>10</v>
          </cell>
          <cell r="AN340">
            <v>10</v>
          </cell>
          <cell r="AO340">
            <v>6</v>
          </cell>
          <cell r="AP340">
            <v>10</v>
          </cell>
          <cell r="AQ340">
            <v>9</v>
          </cell>
          <cell r="AR340">
            <v>9</v>
          </cell>
          <cell r="AS340">
            <v>9</v>
          </cell>
          <cell r="AT340">
            <v>8</v>
          </cell>
          <cell r="AU340" t="str">
            <v>Si</v>
          </cell>
          <cell r="AV340" t="str">
            <v>Si</v>
          </cell>
          <cell r="AW340" t="str">
            <v>Si</v>
          </cell>
          <cell r="AX340">
            <v>3</v>
          </cell>
          <cell r="AY340" t="str">
            <v>Igual</v>
          </cell>
          <cell r="AZ340" t="str">
            <v>Igual</v>
          </cell>
          <cell r="BA340" t="str">
            <v>Igual</v>
          </cell>
          <cell r="BB340" t="str">
            <v>Mejor</v>
          </cell>
        </row>
        <row r="341">
          <cell r="AL341">
            <v>8</v>
          </cell>
          <cell r="AM341">
            <v>9</v>
          </cell>
          <cell r="AN341">
            <v>8</v>
          </cell>
          <cell r="AO341">
            <v>6</v>
          </cell>
          <cell r="AP341">
            <v>9</v>
          </cell>
          <cell r="AQ341">
            <v>8</v>
          </cell>
          <cell r="AR341">
            <v>8</v>
          </cell>
          <cell r="AS341">
            <v>8</v>
          </cell>
          <cell r="AT341">
            <v>9</v>
          </cell>
          <cell r="AU341" t="str">
            <v>No</v>
          </cell>
          <cell r="AV341" t="str">
            <v>No</v>
          </cell>
          <cell r="AW341" t="str">
            <v>No</v>
          </cell>
          <cell r="AX341">
            <v>1</v>
          </cell>
          <cell r="AY341" t="str">
            <v>Mejor</v>
          </cell>
          <cell r="AZ341" t="str">
            <v>Mejor</v>
          </cell>
          <cell r="BA341" t="str">
            <v>Igual</v>
          </cell>
          <cell r="BB341" t="str">
            <v>Igual</v>
          </cell>
        </row>
        <row r="342">
          <cell r="AL342">
            <v>8</v>
          </cell>
          <cell r="AM342">
            <v>8</v>
          </cell>
          <cell r="AN342">
            <v>8</v>
          </cell>
          <cell r="AO342">
            <v>5</v>
          </cell>
          <cell r="AP342">
            <v>8</v>
          </cell>
          <cell r="AQ342">
            <v>8</v>
          </cell>
          <cell r="AR342">
            <v>8</v>
          </cell>
          <cell r="AS342">
            <v>8</v>
          </cell>
          <cell r="AT342">
            <v>8</v>
          </cell>
          <cell r="AU342" t="str">
            <v>No</v>
          </cell>
          <cell r="AV342" t="str">
            <v>No</v>
          </cell>
          <cell r="AW342" t="str">
            <v>No</v>
          </cell>
          <cell r="AX342">
            <v>4</v>
          </cell>
          <cell r="AY342" t="str">
            <v>Mucho mejor</v>
          </cell>
          <cell r="AZ342" t="str">
            <v>Mejor</v>
          </cell>
          <cell r="BA342" t="str">
            <v>Mejor</v>
          </cell>
          <cell r="BB342" t="str">
            <v>Mejor</v>
          </cell>
        </row>
        <row r="343">
          <cell r="AL343">
            <v>0</v>
          </cell>
          <cell r="AM343">
            <v>7</v>
          </cell>
          <cell r="AN343">
            <v>7</v>
          </cell>
          <cell r="AO343">
            <v>5</v>
          </cell>
          <cell r="AP343">
            <v>10</v>
          </cell>
          <cell r="AQ343">
            <v>7</v>
          </cell>
          <cell r="AR343">
            <v>7</v>
          </cell>
          <cell r="AS343">
            <v>10</v>
          </cell>
          <cell r="AT343">
            <v>7</v>
          </cell>
          <cell r="AU343" t="str">
            <v>Si</v>
          </cell>
          <cell r="AV343" t="str">
            <v>Si</v>
          </cell>
          <cell r="AW343" t="str">
            <v>Si</v>
          </cell>
          <cell r="AX343">
            <v>4</v>
          </cell>
          <cell r="AY343" t="str">
            <v>Igual</v>
          </cell>
          <cell r="AZ343" t="str">
            <v>Igual</v>
          </cell>
          <cell r="BA343" t="str">
            <v>Peor</v>
          </cell>
          <cell r="BB343" t="str">
            <v>Mejor</v>
          </cell>
        </row>
        <row r="344">
          <cell r="AL344">
            <v>10</v>
          </cell>
          <cell r="AM344">
            <v>10</v>
          </cell>
          <cell r="AN344">
            <v>10</v>
          </cell>
          <cell r="AO344">
            <v>7</v>
          </cell>
          <cell r="AP344">
            <v>10</v>
          </cell>
          <cell r="AQ344">
            <v>10</v>
          </cell>
          <cell r="AR344">
            <v>10</v>
          </cell>
          <cell r="AS344">
            <v>10</v>
          </cell>
          <cell r="AT344">
            <v>8</v>
          </cell>
          <cell r="AU344" t="str">
            <v>No</v>
          </cell>
          <cell r="AV344" t="str">
            <v>No</v>
          </cell>
          <cell r="AW344" t="str">
            <v>No</v>
          </cell>
          <cell r="AX344">
            <v>4</v>
          </cell>
          <cell r="AY344" t="str">
            <v>Mejor</v>
          </cell>
          <cell r="AZ344" t="str">
            <v>Mejor</v>
          </cell>
          <cell r="BA344" t="str">
            <v>Mejor</v>
          </cell>
          <cell r="BB344" t="str">
            <v>Mucho mejor</v>
          </cell>
        </row>
        <row r="345">
          <cell r="AL345">
            <v>8</v>
          </cell>
          <cell r="AM345">
            <v>7</v>
          </cell>
          <cell r="AN345">
            <v>8</v>
          </cell>
          <cell r="AO345">
            <v>7</v>
          </cell>
          <cell r="AP345">
            <v>10</v>
          </cell>
          <cell r="AQ345">
            <v>9</v>
          </cell>
          <cell r="AR345">
            <v>8</v>
          </cell>
          <cell r="AS345">
            <v>8</v>
          </cell>
          <cell r="AT345">
            <v>8</v>
          </cell>
          <cell r="AU345" t="str">
            <v>No</v>
          </cell>
          <cell r="AV345" t="str">
            <v>No</v>
          </cell>
          <cell r="AW345" t="str">
            <v>No</v>
          </cell>
          <cell r="AX345">
            <v>1</v>
          </cell>
          <cell r="AY345" t="str">
            <v>Mejor</v>
          </cell>
          <cell r="AZ345" t="str">
            <v>Igual</v>
          </cell>
          <cell r="BA345" t="str">
            <v>Igual</v>
          </cell>
          <cell r="BB345" t="str">
            <v>Mucho mejor</v>
          </cell>
        </row>
        <row r="346">
          <cell r="AL346">
            <v>10</v>
          </cell>
          <cell r="AM346">
            <v>9</v>
          </cell>
          <cell r="AN346">
            <v>9</v>
          </cell>
          <cell r="AO346">
            <v>8</v>
          </cell>
          <cell r="AP346">
            <v>10</v>
          </cell>
          <cell r="AQ346">
            <v>9</v>
          </cell>
          <cell r="AR346">
            <v>9</v>
          </cell>
          <cell r="AS346">
            <v>8</v>
          </cell>
          <cell r="AT346">
            <v>8</v>
          </cell>
          <cell r="AU346" t="str">
            <v>Si</v>
          </cell>
          <cell r="AV346" t="str">
            <v>Si</v>
          </cell>
          <cell r="AW346" t="str">
            <v>Si</v>
          </cell>
          <cell r="AX346">
            <v>1</v>
          </cell>
          <cell r="AY346" t="str">
            <v>Mejor</v>
          </cell>
          <cell r="AZ346" t="str">
            <v>Igual</v>
          </cell>
          <cell r="BA346" t="str">
            <v>Igual</v>
          </cell>
          <cell r="BB346" t="str">
            <v>Mucho mejor</v>
          </cell>
        </row>
        <row r="347">
          <cell r="AL347">
            <v>8</v>
          </cell>
          <cell r="AM347">
            <v>8</v>
          </cell>
          <cell r="AN347">
            <v>9</v>
          </cell>
          <cell r="AO347">
            <v>8</v>
          </cell>
          <cell r="AP347">
            <v>10</v>
          </cell>
          <cell r="AQ347">
            <v>8</v>
          </cell>
          <cell r="AR347">
            <v>9</v>
          </cell>
          <cell r="AS347">
            <v>8</v>
          </cell>
          <cell r="AT347">
            <v>8</v>
          </cell>
          <cell r="AU347" t="str">
            <v>No</v>
          </cell>
          <cell r="AV347" t="str">
            <v>No</v>
          </cell>
          <cell r="AW347" t="str">
            <v>No</v>
          </cell>
          <cell r="AX347">
            <v>4</v>
          </cell>
          <cell r="AY347" t="str">
            <v>Mejor</v>
          </cell>
          <cell r="AZ347" t="str">
            <v>Mejor</v>
          </cell>
          <cell r="BA347" t="str">
            <v>Mejor</v>
          </cell>
          <cell r="BB347" t="str">
            <v>Mejor</v>
          </cell>
        </row>
        <row r="348">
          <cell r="AL348">
            <v>8</v>
          </cell>
          <cell r="AM348">
            <v>9</v>
          </cell>
          <cell r="AN348">
            <v>9</v>
          </cell>
          <cell r="AO348">
            <v>6</v>
          </cell>
          <cell r="AP348">
            <v>10</v>
          </cell>
          <cell r="AQ348">
            <v>9</v>
          </cell>
          <cell r="AR348">
            <v>9</v>
          </cell>
          <cell r="AS348">
            <v>9</v>
          </cell>
          <cell r="AT348">
            <v>9</v>
          </cell>
          <cell r="AU348" t="str">
            <v>No</v>
          </cell>
          <cell r="AV348" t="str">
            <v>No</v>
          </cell>
          <cell r="AW348" t="str">
            <v>No</v>
          </cell>
          <cell r="AX348">
            <v>1</v>
          </cell>
          <cell r="AY348" t="str">
            <v>Mejor</v>
          </cell>
          <cell r="AZ348" t="str">
            <v>Mejor</v>
          </cell>
          <cell r="BA348" t="str">
            <v>Igual</v>
          </cell>
          <cell r="BB348" t="str">
            <v>Mejor</v>
          </cell>
        </row>
        <row r="349">
          <cell r="AL349">
            <v>10</v>
          </cell>
          <cell r="AM349">
            <v>8</v>
          </cell>
          <cell r="AN349">
            <v>8</v>
          </cell>
          <cell r="AO349">
            <v>8</v>
          </cell>
          <cell r="AP349">
            <v>8</v>
          </cell>
          <cell r="AQ349">
            <v>8</v>
          </cell>
          <cell r="AR349">
            <v>10</v>
          </cell>
          <cell r="AS349">
            <v>10</v>
          </cell>
          <cell r="AT349">
            <v>8</v>
          </cell>
          <cell r="AU349" t="str">
            <v>No</v>
          </cell>
          <cell r="AV349" t="str">
            <v>No</v>
          </cell>
          <cell r="AW349" t="str">
            <v>No</v>
          </cell>
          <cell r="AX349">
            <v>2</v>
          </cell>
          <cell r="AY349" t="str">
            <v>Mejor</v>
          </cell>
          <cell r="AZ349" t="str">
            <v>Mejor</v>
          </cell>
          <cell r="BA349" t="str">
            <v>Mejor</v>
          </cell>
          <cell r="BB349" t="str">
            <v>Mucho mejor</v>
          </cell>
        </row>
        <row r="350">
          <cell r="AL350">
            <v>6</v>
          </cell>
          <cell r="AM350">
            <v>10</v>
          </cell>
          <cell r="AN350">
            <v>9</v>
          </cell>
          <cell r="AO350">
            <v>0</v>
          </cell>
          <cell r="AP350">
            <v>9</v>
          </cell>
          <cell r="AQ350">
            <v>10</v>
          </cell>
          <cell r="AR350">
            <v>9</v>
          </cell>
          <cell r="AS350">
            <v>8</v>
          </cell>
          <cell r="AT350">
            <v>8</v>
          </cell>
          <cell r="AU350" t="str">
            <v>No</v>
          </cell>
          <cell r="AV350" t="str">
            <v>No</v>
          </cell>
          <cell r="AW350" t="str">
            <v>No</v>
          </cell>
          <cell r="AX350">
            <v>1</v>
          </cell>
          <cell r="AY350" t="str">
            <v>Peor</v>
          </cell>
          <cell r="AZ350" t="str">
            <v>Igual</v>
          </cell>
          <cell r="BA350" t="str">
            <v>Igual</v>
          </cell>
          <cell r="BB350" t="str">
            <v>Mejor</v>
          </cell>
        </row>
        <row r="351">
          <cell r="AL351">
            <v>10</v>
          </cell>
          <cell r="AM351">
            <v>8</v>
          </cell>
          <cell r="AN351">
            <v>8</v>
          </cell>
          <cell r="AO351">
            <v>5</v>
          </cell>
          <cell r="AP351">
            <v>10</v>
          </cell>
          <cell r="AQ351">
            <v>8</v>
          </cell>
          <cell r="AR351">
            <v>8</v>
          </cell>
          <cell r="AS351">
            <v>8</v>
          </cell>
          <cell r="AT351">
            <v>8</v>
          </cell>
          <cell r="AU351" t="str">
            <v>Si</v>
          </cell>
          <cell r="AV351" t="str">
            <v>Si</v>
          </cell>
          <cell r="AW351" t="str">
            <v>Si</v>
          </cell>
          <cell r="AX351">
            <v>1</v>
          </cell>
          <cell r="AY351" t="str">
            <v>Mejor</v>
          </cell>
          <cell r="AZ351" t="str">
            <v>Mejor</v>
          </cell>
          <cell r="BA351" t="str">
            <v>Igual</v>
          </cell>
          <cell r="BB351" t="str">
            <v>Igual</v>
          </cell>
        </row>
        <row r="352">
          <cell r="AL352">
            <v>9</v>
          </cell>
          <cell r="AM352">
            <v>10</v>
          </cell>
          <cell r="AN352">
            <v>10</v>
          </cell>
          <cell r="AO352">
            <v>6</v>
          </cell>
          <cell r="AP352">
            <v>10</v>
          </cell>
          <cell r="AQ352">
            <v>8</v>
          </cell>
          <cell r="AR352">
            <v>9</v>
          </cell>
          <cell r="AS352">
            <v>8</v>
          </cell>
          <cell r="AT352">
            <v>8</v>
          </cell>
          <cell r="AU352" t="str">
            <v>No</v>
          </cell>
          <cell r="AV352" t="str">
            <v>No</v>
          </cell>
          <cell r="AW352" t="str">
            <v>No</v>
          </cell>
          <cell r="AX352">
            <v>1</v>
          </cell>
          <cell r="AY352" t="str">
            <v>Mucho mejor</v>
          </cell>
          <cell r="AZ352" t="str">
            <v>Igual</v>
          </cell>
          <cell r="BA352" t="str">
            <v>Igual</v>
          </cell>
          <cell r="BB352" t="str">
            <v>Mucho mejor</v>
          </cell>
        </row>
        <row r="353">
          <cell r="AL353">
            <v>10</v>
          </cell>
          <cell r="AM353">
            <v>10</v>
          </cell>
          <cell r="AN353">
            <v>10</v>
          </cell>
          <cell r="AO353">
            <v>5</v>
          </cell>
          <cell r="AP353">
            <v>10</v>
          </cell>
          <cell r="AQ353">
            <v>9</v>
          </cell>
          <cell r="AR353">
            <v>10</v>
          </cell>
          <cell r="AS353">
            <v>8</v>
          </cell>
          <cell r="AT353">
            <v>7</v>
          </cell>
          <cell r="AU353" t="str">
            <v>Si</v>
          </cell>
          <cell r="AV353" t="str">
            <v>Si</v>
          </cell>
          <cell r="AW353" t="str">
            <v>Si</v>
          </cell>
          <cell r="AX353">
            <v>4</v>
          </cell>
          <cell r="AY353" t="str">
            <v>Igual</v>
          </cell>
          <cell r="AZ353" t="str">
            <v>Igual</v>
          </cell>
          <cell r="BA353" t="str">
            <v>Igual</v>
          </cell>
          <cell r="BB353" t="str">
            <v>Mejor</v>
          </cell>
        </row>
        <row r="354">
          <cell r="AL354">
            <v>8</v>
          </cell>
          <cell r="AM354">
            <v>8</v>
          </cell>
          <cell r="AN354">
            <v>9</v>
          </cell>
          <cell r="AO354">
            <v>7</v>
          </cell>
          <cell r="AP354">
            <v>9</v>
          </cell>
          <cell r="AQ354">
            <v>7</v>
          </cell>
          <cell r="AR354">
            <v>8</v>
          </cell>
          <cell r="AS354">
            <v>5</v>
          </cell>
          <cell r="AT354">
            <v>7</v>
          </cell>
          <cell r="AU354" t="str">
            <v>Si</v>
          </cell>
          <cell r="AV354" t="str">
            <v>Si</v>
          </cell>
          <cell r="AW354" t="str">
            <v>Si</v>
          </cell>
          <cell r="AX354">
            <v>1</v>
          </cell>
          <cell r="AY354" t="str">
            <v>Igual</v>
          </cell>
          <cell r="AZ354" t="str">
            <v>Igual</v>
          </cell>
          <cell r="BA354" t="str">
            <v>Igual</v>
          </cell>
          <cell r="BB354" t="str">
            <v>Mejor</v>
          </cell>
        </row>
        <row r="355">
          <cell r="AL355">
            <v>8</v>
          </cell>
          <cell r="AM355">
            <v>7</v>
          </cell>
          <cell r="AN355">
            <v>8</v>
          </cell>
          <cell r="AO355">
            <v>7</v>
          </cell>
          <cell r="AP355">
            <v>9</v>
          </cell>
          <cell r="AQ355">
            <v>9</v>
          </cell>
          <cell r="AR355">
            <v>9</v>
          </cell>
          <cell r="AS355">
            <v>5</v>
          </cell>
          <cell r="AT355">
            <v>7</v>
          </cell>
          <cell r="AU355" t="str">
            <v>Si</v>
          </cell>
          <cell r="AV355" t="str">
            <v>Si</v>
          </cell>
          <cell r="AW355" t="str">
            <v>Si</v>
          </cell>
          <cell r="AX355">
            <v>1</v>
          </cell>
          <cell r="AY355" t="str">
            <v>Igual</v>
          </cell>
          <cell r="AZ355" t="str">
            <v>Igual</v>
          </cell>
          <cell r="BA355" t="str">
            <v>Igual</v>
          </cell>
          <cell r="BB355" t="str">
            <v>Mejor</v>
          </cell>
        </row>
        <row r="356">
          <cell r="AL356">
            <v>8</v>
          </cell>
          <cell r="AM356">
            <v>8</v>
          </cell>
          <cell r="AN356">
            <v>8</v>
          </cell>
          <cell r="AO356">
            <v>6</v>
          </cell>
          <cell r="AP356">
            <v>10</v>
          </cell>
          <cell r="AQ356">
            <v>10</v>
          </cell>
          <cell r="AR356">
            <v>10</v>
          </cell>
          <cell r="AS356">
            <v>9</v>
          </cell>
          <cell r="AT356">
            <v>8</v>
          </cell>
          <cell r="AU356" t="str">
            <v>No</v>
          </cell>
          <cell r="AV356" t="str">
            <v>No</v>
          </cell>
          <cell r="AW356" t="str">
            <v>No</v>
          </cell>
          <cell r="AX356">
            <v>1</v>
          </cell>
          <cell r="AY356" t="str">
            <v>Mucho mejor</v>
          </cell>
          <cell r="AZ356" t="str">
            <v>Mejor</v>
          </cell>
          <cell r="BA356" t="str">
            <v>Igual</v>
          </cell>
          <cell r="BB356" t="str">
            <v>Mucho mejor</v>
          </cell>
        </row>
        <row r="357">
          <cell r="AL357">
            <v>8</v>
          </cell>
          <cell r="AM357">
            <v>8</v>
          </cell>
          <cell r="AN357">
            <v>8</v>
          </cell>
          <cell r="AO357">
            <v>8</v>
          </cell>
          <cell r="AP357">
            <v>10</v>
          </cell>
          <cell r="AQ357">
            <v>8</v>
          </cell>
          <cell r="AR357">
            <v>8</v>
          </cell>
          <cell r="AS357">
            <v>7</v>
          </cell>
          <cell r="AT357">
            <v>9</v>
          </cell>
          <cell r="AU357" t="str">
            <v>No</v>
          </cell>
          <cell r="AV357" t="str">
            <v>No</v>
          </cell>
          <cell r="AW357" t="str">
            <v>No</v>
          </cell>
          <cell r="AX357">
            <v>1</v>
          </cell>
          <cell r="AY357" t="str">
            <v>Mejor</v>
          </cell>
          <cell r="AZ357" t="str">
            <v>Igual</v>
          </cell>
          <cell r="BA357" t="str">
            <v>Igual</v>
          </cell>
          <cell r="BB357" t="str">
            <v>Mucho mejor</v>
          </cell>
        </row>
        <row r="358">
          <cell r="AL358">
            <v>9</v>
          </cell>
          <cell r="AM358">
            <v>9</v>
          </cell>
          <cell r="AN358">
            <v>9</v>
          </cell>
          <cell r="AO358">
            <v>2</v>
          </cell>
          <cell r="AP358">
            <v>9</v>
          </cell>
          <cell r="AQ358">
            <v>8</v>
          </cell>
          <cell r="AR358">
            <v>9</v>
          </cell>
          <cell r="AS358">
            <v>7</v>
          </cell>
          <cell r="AT358">
            <v>7</v>
          </cell>
          <cell r="AU358" t="str">
            <v>No</v>
          </cell>
          <cell r="AV358" t="str">
            <v>No</v>
          </cell>
          <cell r="AW358" t="str">
            <v>No</v>
          </cell>
          <cell r="AX358">
            <v>3</v>
          </cell>
          <cell r="AY358" t="str">
            <v>Mucho mejor</v>
          </cell>
          <cell r="AZ358" t="str">
            <v>Mejor</v>
          </cell>
          <cell r="BA358" t="str">
            <v>Igual</v>
          </cell>
          <cell r="BB358" t="str">
            <v>Mucho mejor</v>
          </cell>
        </row>
        <row r="359">
          <cell r="AL359">
            <v>5</v>
          </cell>
          <cell r="AM359">
            <v>10</v>
          </cell>
          <cell r="AN359">
            <v>10</v>
          </cell>
          <cell r="AO359">
            <v>10</v>
          </cell>
          <cell r="AP359">
            <v>10</v>
          </cell>
          <cell r="AQ359">
            <v>10</v>
          </cell>
          <cell r="AR359">
            <v>10</v>
          </cell>
          <cell r="AS359">
            <v>7</v>
          </cell>
          <cell r="AT359">
            <v>9</v>
          </cell>
          <cell r="AU359" t="str">
            <v>No</v>
          </cell>
          <cell r="AV359" t="str">
            <v>Si</v>
          </cell>
          <cell r="AW359" t="str">
            <v>No</v>
          </cell>
          <cell r="AX359">
            <v>1</v>
          </cell>
          <cell r="AY359" t="str">
            <v>Mejor</v>
          </cell>
          <cell r="AZ359" t="str">
            <v>Mejor</v>
          </cell>
          <cell r="BA359" t="str">
            <v>Mejor</v>
          </cell>
          <cell r="BB359" t="str">
            <v>Mucho mejor</v>
          </cell>
        </row>
        <row r="360">
          <cell r="AL360">
            <v>9</v>
          </cell>
          <cell r="AM360">
            <v>9</v>
          </cell>
          <cell r="AN360">
            <v>9</v>
          </cell>
          <cell r="AO360">
            <v>9</v>
          </cell>
          <cell r="AP360">
            <v>9</v>
          </cell>
          <cell r="AQ360">
            <v>9</v>
          </cell>
          <cell r="AR360">
            <v>9</v>
          </cell>
          <cell r="AS360">
            <v>8</v>
          </cell>
          <cell r="AT360">
            <v>8</v>
          </cell>
          <cell r="AU360" t="str">
            <v>No</v>
          </cell>
          <cell r="AV360" t="str">
            <v>No</v>
          </cell>
          <cell r="AW360" t="str">
            <v>No</v>
          </cell>
          <cell r="AX360">
            <v>4</v>
          </cell>
          <cell r="AY360" t="str">
            <v>Mejor</v>
          </cell>
          <cell r="AZ360" t="str">
            <v>Mejor</v>
          </cell>
          <cell r="BA360" t="str">
            <v>Mejor</v>
          </cell>
          <cell r="BB360" t="str">
            <v>Mucho mejor</v>
          </cell>
        </row>
        <row r="361">
          <cell r="AL361">
            <v>10</v>
          </cell>
          <cell r="AM361">
            <v>10</v>
          </cell>
          <cell r="AN361">
            <v>10</v>
          </cell>
          <cell r="AO361">
            <v>5</v>
          </cell>
          <cell r="AP361">
            <v>10</v>
          </cell>
          <cell r="AQ361">
            <v>9</v>
          </cell>
          <cell r="AR361">
            <v>10</v>
          </cell>
          <cell r="AS361">
            <v>8</v>
          </cell>
          <cell r="AT361">
            <v>9</v>
          </cell>
          <cell r="AU361" t="str">
            <v>No</v>
          </cell>
          <cell r="AV361" t="str">
            <v>No</v>
          </cell>
          <cell r="AW361" t="str">
            <v>No</v>
          </cell>
          <cell r="AX361">
            <v>3</v>
          </cell>
          <cell r="AY361" t="str">
            <v>Igual</v>
          </cell>
          <cell r="AZ361" t="str">
            <v>Igual</v>
          </cell>
          <cell r="BA361" t="str">
            <v>Igual</v>
          </cell>
          <cell r="BB361" t="str">
            <v>Mucho mejor</v>
          </cell>
        </row>
        <row r="362">
          <cell r="AL362">
            <v>9</v>
          </cell>
          <cell r="AM362">
            <v>9</v>
          </cell>
          <cell r="AN362">
            <v>8</v>
          </cell>
          <cell r="AO362">
            <v>8</v>
          </cell>
          <cell r="AP362">
            <v>9</v>
          </cell>
          <cell r="AQ362">
            <v>8</v>
          </cell>
          <cell r="AR362">
            <v>9</v>
          </cell>
          <cell r="AS362">
            <v>8</v>
          </cell>
          <cell r="AT362">
            <v>8</v>
          </cell>
          <cell r="AU362" t="str">
            <v>Si</v>
          </cell>
          <cell r="AV362" t="str">
            <v>Si</v>
          </cell>
          <cell r="AW362" t="str">
            <v>Si</v>
          </cell>
          <cell r="AX362">
            <v>1</v>
          </cell>
          <cell r="AY362" t="str">
            <v>Mucho mejor</v>
          </cell>
          <cell r="AZ362" t="str">
            <v>Mejor</v>
          </cell>
          <cell r="BA362" t="str">
            <v>Igual</v>
          </cell>
          <cell r="BB362" t="str">
            <v>Mejor</v>
          </cell>
        </row>
        <row r="363">
          <cell r="AL363">
            <v>8</v>
          </cell>
          <cell r="AM363">
            <v>8</v>
          </cell>
          <cell r="AN363">
            <v>8</v>
          </cell>
          <cell r="AO363">
            <v>5</v>
          </cell>
          <cell r="AP363">
            <v>7</v>
          </cell>
          <cell r="AQ363">
            <v>8</v>
          </cell>
          <cell r="AR363">
            <v>8</v>
          </cell>
          <cell r="AS363">
            <v>7</v>
          </cell>
          <cell r="AT363">
            <v>8</v>
          </cell>
          <cell r="AU363" t="str">
            <v>No</v>
          </cell>
          <cell r="AV363" t="str">
            <v>No</v>
          </cell>
          <cell r="AW363" t="str">
            <v>No</v>
          </cell>
          <cell r="AX363">
            <v>1</v>
          </cell>
          <cell r="AY363" t="str">
            <v>Mejor</v>
          </cell>
          <cell r="AZ363" t="str">
            <v>Igual</v>
          </cell>
          <cell r="BA363" t="str">
            <v>Igual</v>
          </cell>
          <cell r="BB363" t="str">
            <v>Igual</v>
          </cell>
        </row>
        <row r="364">
          <cell r="AL364">
            <v>10</v>
          </cell>
          <cell r="AM364">
            <v>8</v>
          </cell>
          <cell r="AN364">
            <v>8</v>
          </cell>
          <cell r="AO364">
            <v>5</v>
          </cell>
          <cell r="AP364">
            <v>10</v>
          </cell>
          <cell r="AQ364">
            <v>9</v>
          </cell>
          <cell r="AR364">
            <v>8</v>
          </cell>
          <cell r="AS364">
            <v>7</v>
          </cell>
          <cell r="AT364">
            <v>10</v>
          </cell>
          <cell r="AU364" t="str">
            <v>No</v>
          </cell>
          <cell r="AV364" t="str">
            <v>No</v>
          </cell>
          <cell r="AW364" t="str">
            <v>No</v>
          </cell>
          <cell r="AX364">
            <v>3</v>
          </cell>
          <cell r="AY364" t="str">
            <v>Igual</v>
          </cell>
          <cell r="AZ364" t="str">
            <v>Igual</v>
          </cell>
          <cell r="BA364" t="str">
            <v>Igual</v>
          </cell>
          <cell r="BB364" t="str">
            <v>Mejor</v>
          </cell>
        </row>
        <row r="365">
          <cell r="AL365">
            <v>10</v>
          </cell>
          <cell r="AM365">
            <v>10</v>
          </cell>
          <cell r="AN365">
            <v>10</v>
          </cell>
          <cell r="AO365">
            <v>5</v>
          </cell>
          <cell r="AP365">
            <v>9</v>
          </cell>
          <cell r="AQ365">
            <v>9</v>
          </cell>
          <cell r="AR365">
            <v>10</v>
          </cell>
          <cell r="AS365">
            <v>8</v>
          </cell>
          <cell r="AT365">
            <v>7</v>
          </cell>
          <cell r="AU365" t="str">
            <v>Si</v>
          </cell>
          <cell r="AV365" t="str">
            <v>Si</v>
          </cell>
          <cell r="AW365" t="str">
            <v>Si</v>
          </cell>
          <cell r="AX365">
            <v>1</v>
          </cell>
          <cell r="AY365" t="str">
            <v>Igual</v>
          </cell>
          <cell r="AZ365" t="str">
            <v>Igual</v>
          </cell>
          <cell r="BA365" t="str">
            <v>Igual</v>
          </cell>
          <cell r="BB365" t="str">
            <v>Igual</v>
          </cell>
        </row>
        <row r="366">
          <cell r="AL366">
            <v>4</v>
          </cell>
          <cell r="AM366">
            <v>9</v>
          </cell>
          <cell r="AN366">
            <v>9</v>
          </cell>
          <cell r="AO366">
            <v>4</v>
          </cell>
          <cell r="AP366">
            <v>7</v>
          </cell>
          <cell r="AQ366">
            <v>7</v>
          </cell>
          <cell r="AR366">
            <v>7</v>
          </cell>
          <cell r="AS366">
            <v>8</v>
          </cell>
          <cell r="AT366">
            <v>7</v>
          </cell>
          <cell r="AU366" t="str">
            <v>Si</v>
          </cell>
          <cell r="AV366" t="str">
            <v>Si</v>
          </cell>
          <cell r="AW366" t="str">
            <v>Si</v>
          </cell>
          <cell r="AX366">
            <v>4</v>
          </cell>
          <cell r="AY366" t="str">
            <v>Mucho mejor</v>
          </cell>
          <cell r="AZ366" t="str">
            <v>Mejor</v>
          </cell>
          <cell r="BA366" t="str">
            <v>Igual</v>
          </cell>
          <cell r="BB366" t="str">
            <v>Mejor</v>
          </cell>
        </row>
        <row r="367">
          <cell r="AL367">
            <v>9</v>
          </cell>
          <cell r="AM367">
            <v>8</v>
          </cell>
          <cell r="AN367">
            <v>8</v>
          </cell>
          <cell r="AO367">
            <v>9</v>
          </cell>
          <cell r="AP367">
            <v>9</v>
          </cell>
          <cell r="AQ367">
            <v>9</v>
          </cell>
          <cell r="AR367">
            <v>8</v>
          </cell>
          <cell r="AS367">
            <v>8</v>
          </cell>
          <cell r="AT367">
            <v>8</v>
          </cell>
          <cell r="AU367" t="str">
            <v>No</v>
          </cell>
          <cell r="AV367" t="str">
            <v>No</v>
          </cell>
          <cell r="AW367" t="str">
            <v>No</v>
          </cell>
          <cell r="AX367">
            <v>1</v>
          </cell>
          <cell r="AY367" t="str">
            <v>Mucho mejor</v>
          </cell>
          <cell r="AZ367" t="str">
            <v>Mejor</v>
          </cell>
          <cell r="BA367" t="str">
            <v>Igual</v>
          </cell>
          <cell r="BB367" t="str">
            <v>Mucho mejor</v>
          </cell>
        </row>
        <row r="368">
          <cell r="AL368">
            <v>10</v>
          </cell>
          <cell r="AM368">
            <v>8</v>
          </cell>
          <cell r="AN368">
            <v>10</v>
          </cell>
          <cell r="AO368">
            <v>8</v>
          </cell>
          <cell r="AP368">
            <v>10</v>
          </cell>
          <cell r="AQ368">
            <v>7</v>
          </cell>
          <cell r="AR368">
            <v>10</v>
          </cell>
          <cell r="AS368">
            <v>8</v>
          </cell>
          <cell r="AT368">
            <v>7</v>
          </cell>
          <cell r="AU368" t="str">
            <v>No</v>
          </cell>
          <cell r="AV368" t="str">
            <v>No</v>
          </cell>
          <cell r="AW368" t="str">
            <v>No</v>
          </cell>
          <cell r="AX368">
            <v>1</v>
          </cell>
          <cell r="AY368" t="str">
            <v>Mejor</v>
          </cell>
          <cell r="AZ368" t="str">
            <v>Mejor</v>
          </cell>
          <cell r="BA368" t="str">
            <v>Igual</v>
          </cell>
          <cell r="BB368" t="str">
            <v>Mucho mejor</v>
          </cell>
        </row>
        <row r="369">
          <cell r="AL369">
            <v>9</v>
          </cell>
          <cell r="AM369">
            <v>9</v>
          </cell>
          <cell r="AN369">
            <v>9</v>
          </cell>
          <cell r="AO369">
            <v>0</v>
          </cell>
          <cell r="AP369">
            <v>9</v>
          </cell>
          <cell r="AQ369">
            <v>9</v>
          </cell>
          <cell r="AR369">
            <v>9</v>
          </cell>
          <cell r="AS369">
            <v>9</v>
          </cell>
          <cell r="AT369">
            <v>7</v>
          </cell>
          <cell r="AU369" t="str">
            <v>Si</v>
          </cell>
          <cell r="AV369" t="str">
            <v>Si</v>
          </cell>
          <cell r="AW369" t="str">
            <v>Si</v>
          </cell>
          <cell r="AX369">
            <v>1</v>
          </cell>
          <cell r="AY369" t="str">
            <v>Igual</v>
          </cell>
          <cell r="AZ369" t="str">
            <v>Igual</v>
          </cell>
          <cell r="BA369" t="str">
            <v>Igual</v>
          </cell>
          <cell r="BB369" t="str">
            <v>Igual</v>
          </cell>
        </row>
        <row r="370">
          <cell r="AL370">
            <v>9</v>
          </cell>
          <cell r="AM370">
            <v>8</v>
          </cell>
          <cell r="AN370">
            <v>9</v>
          </cell>
          <cell r="AO370">
            <v>6</v>
          </cell>
          <cell r="AP370">
            <v>9</v>
          </cell>
          <cell r="AQ370">
            <v>8</v>
          </cell>
          <cell r="AR370">
            <v>9</v>
          </cell>
          <cell r="AS370">
            <v>8</v>
          </cell>
          <cell r="AT370">
            <v>8</v>
          </cell>
          <cell r="AU370" t="str">
            <v>No</v>
          </cell>
          <cell r="AV370" t="str">
            <v>No</v>
          </cell>
          <cell r="AW370" t="str">
            <v>No</v>
          </cell>
          <cell r="AX370">
            <v>4</v>
          </cell>
          <cell r="AY370" t="str">
            <v>Mucho mejor</v>
          </cell>
          <cell r="AZ370" t="str">
            <v>Mejor</v>
          </cell>
          <cell r="BA370" t="str">
            <v>Igual</v>
          </cell>
          <cell r="BB370" t="str">
            <v>Igual</v>
          </cell>
        </row>
        <row r="371">
          <cell r="AL371">
            <v>10</v>
          </cell>
          <cell r="AM371">
            <v>10</v>
          </cell>
          <cell r="AN371">
            <v>10</v>
          </cell>
          <cell r="AO371">
            <v>5</v>
          </cell>
          <cell r="AP371">
            <v>10</v>
          </cell>
          <cell r="AQ371">
            <v>6</v>
          </cell>
          <cell r="AR371">
            <v>7</v>
          </cell>
          <cell r="AS371">
            <v>8</v>
          </cell>
          <cell r="AT371">
            <v>8</v>
          </cell>
          <cell r="AU371" t="str">
            <v>No</v>
          </cell>
          <cell r="AV371" t="str">
            <v>No</v>
          </cell>
          <cell r="AW371" t="str">
            <v>No</v>
          </cell>
          <cell r="AX371">
            <v>1</v>
          </cell>
          <cell r="AY371" t="str">
            <v>Igual</v>
          </cell>
          <cell r="AZ371" t="str">
            <v>Igual</v>
          </cell>
          <cell r="BA371" t="str">
            <v>Igual</v>
          </cell>
          <cell r="BB371" t="str">
            <v>Igual</v>
          </cell>
        </row>
        <row r="372">
          <cell r="AL372">
            <v>8</v>
          </cell>
          <cell r="AM372">
            <v>8</v>
          </cell>
          <cell r="AN372">
            <v>8</v>
          </cell>
          <cell r="AO372">
            <v>5</v>
          </cell>
          <cell r="AP372">
            <v>10</v>
          </cell>
          <cell r="AQ372">
            <v>8</v>
          </cell>
          <cell r="AR372">
            <v>8</v>
          </cell>
          <cell r="AS372">
            <v>8</v>
          </cell>
          <cell r="AT372">
            <v>7</v>
          </cell>
          <cell r="AU372" t="str">
            <v>Si</v>
          </cell>
          <cell r="AV372" t="str">
            <v>No</v>
          </cell>
          <cell r="AW372" t="str">
            <v>No</v>
          </cell>
          <cell r="AX372">
            <v>4</v>
          </cell>
          <cell r="AY372" t="str">
            <v>Mucho mejor</v>
          </cell>
          <cell r="AZ372" t="str">
            <v>Mejor</v>
          </cell>
          <cell r="BA372" t="str">
            <v>Mejor</v>
          </cell>
          <cell r="BB372" t="str">
            <v>Mucho mejor</v>
          </cell>
        </row>
        <row r="373">
          <cell r="AL373">
            <v>9</v>
          </cell>
          <cell r="AM373">
            <v>9</v>
          </cell>
          <cell r="AN373">
            <v>9</v>
          </cell>
          <cell r="AO373">
            <v>5</v>
          </cell>
          <cell r="AP373">
            <v>9</v>
          </cell>
          <cell r="AQ373">
            <v>9</v>
          </cell>
          <cell r="AR373">
            <v>9</v>
          </cell>
          <cell r="AS373">
            <v>9</v>
          </cell>
          <cell r="AT373">
            <v>8</v>
          </cell>
          <cell r="AU373" t="str">
            <v>No</v>
          </cell>
          <cell r="AV373" t="str">
            <v>No</v>
          </cell>
          <cell r="AW373" t="str">
            <v>No</v>
          </cell>
          <cell r="AX373">
            <v>4</v>
          </cell>
          <cell r="AY373" t="str">
            <v>Igual</v>
          </cell>
          <cell r="AZ373" t="str">
            <v>Igual</v>
          </cell>
          <cell r="BA373" t="str">
            <v>Igual</v>
          </cell>
          <cell r="BB373" t="str">
            <v>Igual</v>
          </cell>
        </row>
        <row r="374">
          <cell r="AL374">
            <v>9</v>
          </cell>
          <cell r="AM374">
            <v>8</v>
          </cell>
          <cell r="AN374">
            <v>8</v>
          </cell>
          <cell r="AO374">
            <v>3</v>
          </cell>
          <cell r="AP374">
            <v>8</v>
          </cell>
          <cell r="AQ374">
            <v>8</v>
          </cell>
          <cell r="AR374">
            <v>8</v>
          </cell>
          <cell r="AS374">
            <v>8</v>
          </cell>
          <cell r="AT374">
            <v>7</v>
          </cell>
          <cell r="AU374" t="str">
            <v>Si</v>
          </cell>
          <cell r="AV374" t="str">
            <v>Si</v>
          </cell>
          <cell r="AW374" t="str">
            <v>Si</v>
          </cell>
          <cell r="AX374">
            <v>4</v>
          </cell>
          <cell r="AY374" t="str">
            <v>Igual</v>
          </cell>
          <cell r="AZ374" t="str">
            <v>Mejor</v>
          </cell>
          <cell r="BA374" t="str">
            <v>Mejor</v>
          </cell>
          <cell r="BB374" t="str">
            <v>Igual</v>
          </cell>
        </row>
        <row r="375">
          <cell r="AL375">
            <v>8</v>
          </cell>
          <cell r="AM375">
            <v>9</v>
          </cell>
          <cell r="AN375">
            <v>10</v>
          </cell>
          <cell r="AO375">
            <v>5</v>
          </cell>
          <cell r="AP375">
            <v>10</v>
          </cell>
          <cell r="AQ375">
            <v>9</v>
          </cell>
          <cell r="AR375">
            <v>10</v>
          </cell>
          <cell r="AS375">
            <v>8</v>
          </cell>
          <cell r="AT375">
            <v>8</v>
          </cell>
          <cell r="AU375" t="str">
            <v>No</v>
          </cell>
          <cell r="AV375" t="str">
            <v>No</v>
          </cell>
          <cell r="AW375" t="str">
            <v>No</v>
          </cell>
          <cell r="AX375">
            <v>4</v>
          </cell>
          <cell r="AY375" t="str">
            <v>Igual</v>
          </cell>
          <cell r="AZ375" t="str">
            <v>Igual</v>
          </cell>
          <cell r="BA375" t="str">
            <v>Igual</v>
          </cell>
          <cell r="BB375" t="str">
            <v>Mejor</v>
          </cell>
        </row>
        <row r="376">
          <cell r="AL376">
            <v>8</v>
          </cell>
          <cell r="AM376">
            <v>8</v>
          </cell>
          <cell r="AN376">
            <v>8</v>
          </cell>
          <cell r="AO376">
            <v>5</v>
          </cell>
          <cell r="AP376">
            <v>10</v>
          </cell>
          <cell r="AQ376">
            <v>8</v>
          </cell>
          <cell r="AR376">
            <v>7</v>
          </cell>
          <cell r="AS376">
            <v>7</v>
          </cell>
          <cell r="AT376">
            <v>7</v>
          </cell>
          <cell r="AU376" t="str">
            <v>Si</v>
          </cell>
          <cell r="AV376" t="str">
            <v>Si</v>
          </cell>
          <cell r="AW376" t="str">
            <v>Si</v>
          </cell>
          <cell r="AX376">
            <v>3</v>
          </cell>
          <cell r="AY376" t="str">
            <v>Mucho mejor</v>
          </cell>
          <cell r="AZ376" t="str">
            <v>Igual</v>
          </cell>
          <cell r="BA376" t="str">
            <v>Igual</v>
          </cell>
          <cell r="BB376" t="str">
            <v>Igual</v>
          </cell>
        </row>
        <row r="377">
          <cell r="AL377">
            <v>8</v>
          </cell>
          <cell r="AM377">
            <v>8</v>
          </cell>
          <cell r="AN377">
            <v>8</v>
          </cell>
          <cell r="AO377">
            <v>5</v>
          </cell>
          <cell r="AP377">
            <v>10</v>
          </cell>
          <cell r="AQ377">
            <v>9</v>
          </cell>
          <cell r="AR377">
            <v>7</v>
          </cell>
          <cell r="AS377">
            <v>7</v>
          </cell>
          <cell r="AT377">
            <v>8</v>
          </cell>
          <cell r="AU377" t="str">
            <v>No</v>
          </cell>
          <cell r="AV377" t="str">
            <v>No</v>
          </cell>
          <cell r="AW377" t="str">
            <v>No</v>
          </cell>
          <cell r="AX377">
            <v>4</v>
          </cell>
          <cell r="AY377" t="str">
            <v>Mejor</v>
          </cell>
          <cell r="AZ377" t="str">
            <v>Igual</v>
          </cell>
          <cell r="BA377" t="str">
            <v>Igual</v>
          </cell>
          <cell r="BB377" t="str">
            <v>Igual</v>
          </cell>
        </row>
        <row r="378">
          <cell r="AL378">
            <v>7</v>
          </cell>
          <cell r="AM378">
            <v>8</v>
          </cell>
          <cell r="AN378">
            <v>10</v>
          </cell>
          <cell r="AO378">
            <v>7</v>
          </cell>
          <cell r="AP378">
            <v>10</v>
          </cell>
          <cell r="AQ378">
            <v>9</v>
          </cell>
          <cell r="AR378">
            <v>10</v>
          </cell>
          <cell r="AS378">
            <v>5</v>
          </cell>
          <cell r="AT378">
            <v>8</v>
          </cell>
          <cell r="AU378" t="str">
            <v>No</v>
          </cell>
          <cell r="AV378" t="str">
            <v>Si</v>
          </cell>
          <cell r="AW378" t="str">
            <v>No</v>
          </cell>
          <cell r="AX378">
            <v>3</v>
          </cell>
          <cell r="AY378" t="str">
            <v>Mejor</v>
          </cell>
          <cell r="AZ378" t="str">
            <v>Mejor</v>
          </cell>
          <cell r="BA378" t="str">
            <v>Mejor</v>
          </cell>
          <cell r="BB378" t="str">
            <v>Mejor</v>
          </cell>
        </row>
        <row r="379">
          <cell r="AL379">
            <v>10</v>
          </cell>
          <cell r="AM379">
            <v>8</v>
          </cell>
          <cell r="AN379">
            <v>10</v>
          </cell>
          <cell r="AO379">
            <v>9</v>
          </cell>
          <cell r="AP379">
            <v>10</v>
          </cell>
          <cell r="AQ379">
            <v>9</v>
          </cell>
          <cell r="AR379">
            <v>10</v>
          </cell>
          <cell r="AS379">
            <v>9</v>
          </cell>
          <cell r="AT379">
            <v>9</v>
          </cell>
          <cell r="AU379" t="str">
            <v>Si</v>
          </cell>
          <cell r="AV379" t="str">
            <v>Si</v>
          </cell>
          <cell r="AW379" t="str">
            <v>Si</v>
          </cell>
          <cell r="AX379">
            <v>2</v>
          </cell>
          <cell r="AY379" t="str">
            <v>Mejor</v>
          </cell>
          <cell r="AZ379" t="str">
            <v>Igual</v>
          </cell>
          <cell r="BA379" t="str">
            <v>Mejor</v>
          </cell>
          <cell r="BB379" t="str">
            <v>Mucho mejor</v>
          </cell>
        </row>
        <row r="380">
          <cell r="AL380">
            <v>8</v>
          </cell>
          <cell r="AM380">
            <v>9</v>
          </cell>
          <cell r="AN380">
            <v>9</v>
          </cell>
          <cell r="AO380">
            <v>5</v>
          </cell>
          <cell r="AP380">
            <v>9</v>
          </cell>
          <cell r="AQ380">
            <v>9</v>
          </cell>
          <cell r="AR380">
            <v>9</v>
          </cell>
          <cell r="AS380">
            <v>6</v>
          </cell>
          <cell r="AT380">
            <v>8</v>
          </cell>
          <cell r="AU380" t="str">
            <v>Si</v>
          </cell>
          <cell r="AV380" t="str">
            <v>Si</v>
          </cell>
          <cell r="AW380" t="str">
            <v>Si</v>
          </cell>
          <cell r="AX380">
            <v>4</v>
          </cell>
          <cell r="AY380" t="str">
            <v>Mucho mejor</v>
          </cell>
          <cell r="AZ380" t="str">
            <v>Mejor</v>
          </cell>
          <cell r="BA380" t="str">
            <v>Mejor</v>
          </cell>
          <cell r="BB380" t="str">
            <v>Mejor</v>
          </cell>
        </row>
        <row r="381">
          <cell r="AL381">
            <v>10</v>
          </cell>
          <cell r="AM381">
            <v>10</v>
          </cell>
          <cell r="AN381">
            <v>10</v>
          </cell>
          <cell r="AO381">
            <v>10</v>
          </cell>
          <cell r="AP381">
            <v>10</v>
          </cell>
          <cell r="AQ381">
            <v>10</v>
          </cell>
          <cell r="AR381">
            <v>10</v>
          </cell>
          <cell r="AS381">
            <v>10</v>
          </cell>
          <cell r="AT381">
            <v>10</v>
          </cell>
          <cell r="AU381" t="str">
            <v>No</v>
          </cell>
          <cell r="AV381" t="str">
            <v>No</v>
          </cell>
          <cell r="AW381" t="str">
            <v>No</v>
          </cell>
          <cell r="AX381">
            <v>1</v>
          </cell>
          <cell r="AY381" t="str">
            <v>Mejor</v>
          </cell>
          <cell r="AZ381" t="str">
            <v>Mejor</v>
          </cell>
          <cell r="BA381" t="str">
            <v>Mejor</v>
          </cell>
          <cell r="BB381" t="str">
            <v>Mejor</v>
          </cell>
        </row>
        <row r="382">
          <cell r="AL382">
            <v>9</v>
          </cell>
          <cell r="AM382">
            <v>7</v>
          </cell>
          <cell r="AN382">
            <v>8</v>
          </cell>
          <cell r="AO382">
            <v>6</v>
          </cell>
          <cell r="AP382">
            <v>8</v>
          </cell>
          <cell r="AQ382">
            <v>7</v>
          </cell>
          <cell r="AR382">
            <v>8</v>
          </cell>
          <cell r="AS382">
            <v>8</v>
          </cell>
          <cell r="AT382">
            <v>7</v>
          </cell>
          <cell r="AU382" t="str">
            <v>No</v>
          </cell>
          <cell r="AV382" t="str">
            <v>No</v>
          </cell>
          <cell r="AW382" t="str">
            <v>No</v>
          </cell>
          <cell r="AX382">
            <v>4</v>
          </cell>
          <cell r="AY382" t="str">
            <v>Mejor</v>
          </cell>
          <cell r="AZ382" t="str">
            <v>Mejor</v>
          </cell>
          <cell r="BA382" t="str">
            <v>Mejor</v>
          </cell>
          <cell r="BB382" t="str">
            <v>Mucho mejor</v>
          </cell>
        </row>
        <row r="383">
          <cell r="AL383">
            <v>10</v>
          </cell>
          <cell r="AM383">
            <v>9</v>
          </cell>
          <cell r="AN383">
            <v>9</v>
          </cell>
          <cell r="AO383">
            <v>4</v>
          </cell>
          <cell r="AP383">
            <v>10</v>
          </cell>
          <cell r="AQ383">
            <v>10</v>
          </cell>
          <cell r="AR383">
            <v>10</v>
          </cell>
          <cell r="AS383">
            <v>10</v>
          </cell>
          <cell r="AT383">
            <v>7</v>
          </cell>
          <cell r="AU383" t="str">
            <v>No</v>
          </cell>
          <cell r="AV383" t="str">
            <v>No</v>
          </cell>
          <cell r="AW383" t="str">
            <v>No</v>
          </cell>
          <cell r="AX383">
            <v>1</v>
          </cell>
          <cell r="AY383" t="str">
            <v>Igual</v>
          </cell>
          <cell r="AZ383" t="str">
            <v>Igual</v>
          </cell>
          <cell r="BA383" t="str">
            <v>Igual</v>
          </cell>
          <cell r="BB383" t="str">
            <v>Mejor</v>
          </cell>
        </row>
        <row r="384">
          <cell r="AL384">
            <v>7</v>
          </cell>
          <cell r="AM384">
            <v>8</v>
          </cell>
          <cell r="AN384">
            <v>8</v>
          </cell>
          <cell r="AO384">
            <v>8</v>
          </cell>
          <cell r="AP384">
            <v>8</v>
          </cell>
          <cell r="AQ384">
            <v>8</v>
          </cell>
          <cell r="AR384">
            <v>9</v>
          </cell>
          <cell r="AS384">
            <v>7</v>
          </cell>
          <cell r="AT384">
            <v>8</v>
          </cell>
          <cell r="AU384" t="str">
            <v>No</v>
          </cell>
          <cell r="AV384" t="str">
            <v>Si</v>
          </cell>
          <cell r="AW384" t="str">
            <v>No</v>
          </cell>
          <cell r="AX384">
            <v>3</v>
          </cell>
          <cell r="AY384" t="str">
            <v>Mejor</v>
          </cell>
          <cell r="AZ384" t="str">
            <v>Mejor</v>
          </cell>
          <cell r="BA384" t="str">
            <v>Igual</v>
          </cell>
          <cell r="BB384" t="str">
            <v>Mejor</v>
          </cell>
        </row>
        <row r="385">
          <cell r="AL385">
            <v>8</v>
          </cell>
          <cell r="AM385">
            <v>8</v>
          </cell>
          <cell r="AN385">
            <v>8</v>
          </cell>
          <cell r="AO385">
            <v>4</v>
          </cell>
          <cell r="AP385">
            <v>9</v>
          </cell>
          <cell r="AQ385">
            <v>8</v>
          </cell>
          <cell r="AR385">
            <v>8</v>
          </cell>
          <cell r="AS385">
            <v>8</v>
          </cell>
          <cell r="AT385">
            <v>8</v>
          </cell>
          <cell r="AU385" t="str">
            <v>No</v>
          </cell>
          <cell r="AV385" t="str">
            <v>No</v>
          </cell>
          <cell r="AW385" t="str">
            <v>No</v>
          </cell>
          <cell r="AX385">
            <v>4</v>
          </cell>
          <cell r="AY385" t="str">
            <v>Igual</v>
          </cell>
          <cell r="AZ385" t="str">
            <v>Mejor</v>
          </cell>
          <cell r="BA385" t="str">
            <v>Igual</v>
          </cell>
          <cell r="BB385" t="str">
            <v>Igual</v>
          </cell>
        </row>
        <row r="386">
          <cell r="AL386">
            <v>9</v>
          </cell>
          <cell r="AM386">
            <v>10</v>
          </cell>
          <cell r="AN386">
            <v>10</v>
          </cell>
          <cell r="AO386">
            <v>6</v>
          </cell>
          <cell r="AP386">
            <v>10</v>
          </cell>
          <cell r="AQ386">
            <v>10</v>
          </cell>
          <cell r="AR386">
            <v>10</v>
          </cell>
          <cell r="AS386">
            <v>10</v>
          </cell>
          <cell r="AT386">
            <v>9</v>
          </cell>
          <cell r="AU386" t="str">
            <v>No</v>
          </cell>
          <cell r="AV386" t="str">
            <v>No</v>
          </cell>
          <cell r="AW386" t="str">
            <v>No</v>
          </cell>
          <cell r="AX386">
            <v>4</v>
          </cell>
          <cell r="AY386" t="str">
            <v>Igual</v>
          </cell>
          <cell r="AZ386" t="str">
            <v>Igual</v>
          </cell>
          <cell r="BA386" t="str">
            <v>Igual</v>
          </cell>
          <cell r="BB386" t="str">
            <v>Mejor</v>
          </cell>
        </row>
        <row r="387">
          <cell r="AL387">
            <v>10</v>
          </cell>
          <cell r="AM387">
            <v>8</v>
          </cell>
          <cell r="AN387">
            <v>8</v>
          </cell>
          <cell r="AO387">
            <v>5</v>
          </cell>
          <cell r="AP387">
            <v>8</v>
          </cell>
          <cell r="AQ387">
            <v>8</v>
          </cell>
          <cell r="AR387">
            <v>8</v>
          </cell>
          <cell r="AS387">
            <v>8</v>
          </cell>
          <cell r="AT387">
            <v>7</v>
          </cell>
          <cell r="AU387" t="str">
            <v>No</v>
          </cell>
          <cell r="AV387" t="str">
            <v>No</v>
          </cell>
          <cell r="AW387" t="str">
            <v>No</v>
          </cell>
          <cell r="AX387">
            <v>3</v>
          </cell>
          <cell r="AY387" t="str">
            <v>Mucho mejor</v>
          </cell>
          <cell r="AZ387" t="str">
            <v>Mejor</v>
          </cell>
          <cell r="BA387" t="str">
            <v>Mejor</v>
          </cell>
          <cell r="BB387" t="str">
            <v>Mejor</v>
          </cell>
        </row>
        <row r="388">
          <cell r="AL388">
            <v>9</v>
          </cell>
          <cell r="AM388">
            <v>9</v>
          </cell>
          <cell r="AN388">
            <v>9</v>
          </cell>
          <cell r="AO388">
            <v>4</v>
          </cell>
          <cell r="AP388">
            <v>9</v>
          </cell>
          <cell r="AQ388">
            <v>8</v>
          </cell>
          <cell r="AR388">
            <v>10</v>
          </cell>
          <cell r="AS388">
            <v>8</v>
          </cell>
          <cell r="AT388">
            <v>7</v>
          </cell>
          <cell r="AU388" t="str">
            <v>No</v>
          </cell>
          <cell r="AV388" t="str">
            <v>No</v>
          </cell>
          <cell r="AW388" t="str">
            <v>No</v>
          </cell>
          <cell r="AX388">
            <v>1</v>
          </cell>
          <cell r="AY388" t="str">
            <v>Igual</v>
          </cell>
          <cell r="AZ388" t="str">
            <v>Igual</v>
          </cell>
          <cell r="BA388" t="str">
            <v>Igual</v>
          </cell>
          <cell r="BB388" t="str">
            <v>Mejor</v>
          </cell>
        </row>
        <row r="389">
          <cell r="AL389">
            <v>7</v>
          </cell>
          <cell r="AM389">
            <v>8</v>
          </cell>
          <cell r="AN389">
            <v>8</v>
          </cell>
          <cell r="AO389">
            <v>5</v>
          </cell>
          <cell r="AP389">
            <v>8</v>
          </cell>
          <cell r="AQ389">
            <v>8</v>
          </cell>
          <cell r="AR389">
            <v>8</v>
          </cell>
          <cell r="AS389">
            <v>8</v>
          </cell>
          <cell r="AT389">
            <v>8</v>
          </cell>
          <cell r="AU389" t="str">
            <v>Si</v>
          </cell>
          <cell r="AV389" t="str">
            <v>Si</v>
          </cell>
          <cell r="AW389" t="str">
            <v>Si</v>
          </cell>
          <cell r="AX389">
            <v>4</v>
          </cell>
          <cell r="AY389" t="str">
            <v>Igual</v>
          </cell>
          <cell r="AZ389" t="str">
            <v>Mejor</v>
          </cell>
          <cell r="BA389" t="str">
            <v>Mejor</v>
          </cell>
          <cell r="BB389" t="str">
            <v>Mejor</v>
          </cell>
        </row>
        <row r="390">
          <cell r="AL390">
            <v>8</v>
          </cell>
          <cell r="AM390">
            <v>8</v>
          </cell>
          <cell r="AN390">
            <v>8</v>
          </cell>
          <cell r="AO390">
            <v>8</v>
          </cell>
          <cell r="AP390">
            <v>8</v>
          </cell>
          <cell r="AQ390">
            <v>8</v>
          </cell>
          <cell r="AR390">
            <v>8</v>
          </cell>
          <cell r="AS390">
            <v>9</v>
          </cell>
          <cell r="AT390">
            <v>9</v>
          </cell>
          <cell r="AU390" t="str">
            <v>No</v>
          </cell>
          <cell r="AV390" t="str">
            <v>No</v>
          </cell>
          <cell r="AW390" t="str">
            <v>No</v>
          </cell>
          <cell r="AX390">
            <v>1</v>
          </cell>
          <cell r="AY390" t="str">
            <v>Mucho mejor</v>
          </cell>
          <cell r="AZ390" t="str">
            <v>Mucho mejor</v>
          </cell>
          <cell r="BA390" t="str">
            <v>Mejor</v>
          </cell>
          <cell r="BB390" t="str">
            <v>Mucho mejor</v>
          </cell>
        </row>
        <row r="391">
          <cell r="AL391">
            <v>8</v>
          </cell>
          <cell r="AM391">
            <v>8</v>
          </cell>
          <cell r="AN391">
            <v>9</v>
          </cell>
          <cell r="AO391">
            <v>9</v>
          </cell>
          <cell r="AP391">
            <v>10</v>
          </cell>
          <cell r="AQ391">
            <v>10</v>
          </cell>
          <cell r="AR391">
            <v>10</v>
          </cell>
          <cell r="AS391">
            <v>10</v>
          </cell>
          <cell r="AT391">
            <v>10</v>
          </cell>
          <cell r="AU391" t="str">
            <v>No</v>
          </cell>
          <cell r="AV391" t="str">
            <v>No</v>
          </cell>
          <cell r="AW391" t="str">
            <v>No</v>
          </cell>
          <cell r="AX391">
            <v>1</v>
          </cell>
          <cell r="AY391" t="str">
            <v>Igual</v>
          </cell>
          <cell r="AZ391" t="str">
            <v>Igual</v>
          </cell>
          <cell r="BA391" t="str">
            <v>Igual</v>
          </cell>
          <cell r="BB391" t="str">
            <v>Mejor</v>
          </cell>
        </row>
        <row r="392">
          <cell r="AL392">
            <v>10</v>
          </cell>
          <cell r="AM392">
            <v>8</v>
          </cell>
          <cell r="AN392">
            <v>8</v>
          </cell>
          <cell r="AO392">
            <v>5</v>
          </cell>
          <cell r="AP392">
            <v>10</v>
          </cell>
          <cell r="AQ392">
            <v>9</v>
          </cell>
          <cell r="AR392">
            <v>9</v>
          </cell>
          <cell r="AS392">
            <v>10</v>
          </cell>
          <cell r="AT392">
            <v>9</v>
          </cell>
          <cell r="AU392" t="str">
            <v>No</v>
          </cell>
          <cell r="AV392" t="str">
            <v>No</v>
          </cell>
          <cell r="AW392" t="str">
            <v>No</v>
          </cell>
          <cell r="AX392">
            <v>1</v>
          </cell>
          <cell r="AY392" t="str">
            <v>Mucho mejor</v>
          </cell>
          <cell r="AZ392" t="str">
            <v>Mucho mejor</v>
          </cell>
          <cell r="BA392" t="str">
            <v>Mejor</v>
          </cell>
          <cell r="BB392" t="str">
            <v>Mejor</v>
          </cell>
        </row>
        <row r="393">
          <cell r="AL393">
            <v>10</v>
          </cell>
          <cell r="AM393">
            <v>10</v>
          </cell>
          <cell r="AN393">
            <v>9</v>
          </cell>
          <cell r="AO393">
            <v>8</v>
          </cell>
          <cell r="AP393">
            <v>10</v>
          </cell>
          <cell r="AQ393">
            <v>9</v>
          </cell>
          <cell r="AR393">
            <v>9</v>
          </cell>
          <cell r="AS393">
            <v>9</v>
          </cell>
          <cell r="AT393">
            <v>8</v>
          </cell>
          <cell r="AU393" t="str">
            <v>Si</v>
          </cell>
          <cell r="AV393" t="str">
            <v>Si</v>
          </cell>
          <cell r="AW393" t="str">
            <v>Si</v>
          </cell>
          <cell r="AX393">
            <v>2</v>
          </cell>
          <cell r="AY393" t="str">
            <v>Mejor</v>
          </cell>
          <cell r="AZ393" t="str">
            <v>Mejor</v>
          </cell>
          <cell r="BA393" t="str">
            <v>Igual</v>
          </cell>
          <cell r="BB393" t="str">
            <v>Mucho mejor</v>
          </cell>
        </row>
        <row r="394">
          <cell r="AL394">
            <v>10</v>
          </cell>
          <cell r="AM394">
            <v>10</v>
          </cell>
          <cell r="AN394">
            <v>9</v>
          </cell>
          <cell r="AO394">
            <v>7</v>
          </cell>
          <cell r="AP394">
            <v>10</v>
          </cell>
          <cell r="AQ394">
            <v>10</v>
          </cell>
          <cell r="AR394">
            <v>10</v>
          </cell>
          <cell r="AS394">
            <v>10</v>
          </cell>
          <cell r="AT394">
            <v>8</v>
          </cell>
          <cell r="AU394" t="str">
            <v>No</v>
          </cell>
          <cell r="AV394" t="str">
            <v>No</v>
          </cell>
          <cell r="AW394" t="str">
            <v>No</v>
          </cell>
          <cell r="AX394">
            <v>4</v>
          </cell>
          <cell r="AY394" t="str">
            <v>Mejor</v>
          </cell>
          <cell r="AZ394" t="str">
            <v>Mejor</v>
          </cell>
          <cell r="BA394" t="str">
            <v>Igual</v>
          </cell>
          <cell r="BB394" t="str">
            <v>Mejor</v>
          </cell>
        </row>
        <row r="395">
          <cell r="AL395">
            <v>8</v>
          </cell>
          <cell r="AM395">
            <v>8</v>
          </cell>
          <cell r="AN395">
            <v>8</v>
          </cell>
          <cell r="AO395">
            <v>8</v>
          </cell>
          <cell r="AP395">
            <v>8</v>
          </cell>
          <cell r="AQ395">
            <v>7</v>
          </cell>
          <cell r="AR395">
            <v>8</v>
          </cell>
          <cell r="AS395">
            <v>8</v>
          </cell>
          <cell r="AT395">
            <v>8</v>
          </cell>
          <cell r="AU395" t="str">
            <v>Si</v>
          </cell>
          <cell r="AV395" t="str">
            <v>Si</v>
          </cell>
          <cell r="AW395" t="str">
            <v>Si</v>
          </cell>
          <cell r="AX395">
            <v>1</v>
          </cell>
          <cell r="AY395" t="str">
            <v>Igual</v>
          </cell>
          <cell r="AZ395" t="str">
            <v>Igual</v>
          </cell>
          <cell r="BA395" t="str">
            <v>Igual</v>
          </cell>
          <cell r="BB395" t="str">
            <v>Mejor</v>
          </cell>
        </row>
        <row r="396">
          <cell r="AL396">
            <v>9</v>
          </cell>
          <cell r="AM396">
            <v>9</v>
          </cell>
          <cell r="AN396">
            <v>8</v>
          </cell>
          <cell r="AO396">
            <v>6</v>
          </cell>
          <cell r="AP396">
            <v>9</v>
          </cell>
          <cell r="AQ396">
            <v>9</v>
          </cell>
          <cell r="AR396">
            <v>9</v>
          </cell>
          <cell r="AS396">
            <v>9</v>
          </cell>
          <cell r="AT396">
            <v>9</v>
          </cell>
          <cell r="AU396" t="str">
            <v>No</v>
          </cell>
          <cell r="AV396" t="str">
            <v>No</v>
          </cell>
          <cell r="AW396" t="str">
            <v>No</v>
          </cell>
          <cell r="AX396">
            <v>4</v>
          </cell>
          <cell r="AY396" t="str">
            <v>Igual</v>
          </cell>
          <cell r="AZ396" t="str">
            <v>Igual</v>
          </cell>
          <cell r="BA396" t="str">
            <v>Igual</v>
          </cell>
          <cell r="BB396" t="str">
            <v>Igual</v>
          </cell>
        </row>
        <row r="397">
          <cell r="AL397">
            <v>10</v>
          </cell>
          <cell r="AM397">
            <v>10</v>
          </cell>
          <cell r="AN397">
            <v>10</v>
          </cell>
          <cell r="AO397">
            <v>7</v>
          </cell>
          <cell r="AP397">
            <v>10</v>
          </cell>
          <cell r="AQ397">
            <v>10</v>
          </cell>
          <cell r="AR397">
            <v>10</v>
          </cell>
          <cell r="AS397">
            <v>10</v>
          </cell>
          <cell r="AT397">
            <v>9</v>
          </cell>
          <cell r="AU397" t="str">
            <v>No</v>
          </cell>
          <cell r="AV397" t="str">
            <v>No</v>
          </cell>
          <cell r="AW397" t="str">
            <v>No</v>
          </cell>
          <cell r="AX397">
            <v>4</v>
          </cell>
          <cell r="AY397" t="str">
            <v>Igual</v>
          </cell>
          <cell r="AZ397" t="str">
            <v>Igual</v>
          </cell>
          <cell r="BA397" t="str">
            <v>Mejor</v>
          </cell>
          <cell r="BB397" t="str">
            <v>Peor</v>
          </cell>
        </row>
        <row r="398">
          <cell r="AL398">
            <v>8</v>
          </cell>
          <cell r="AM398">
            <v>8</v>
          </cell>
          <cell r="AN398">
            <v>8</v>
          </cell>
          <cell r="AO398">
            <v>7</v>
          </cell>
          <cell r="AP398">
            <v>7</v>
          </cell>
          <cell r="AQ398">
            <v>8</v>
          </cell>
          <cell r="AR398">
            <v>7</v>
          </cell>
          <cell r="AS398">
            <v>8</v>
          </cell>
          <cell r="AT398">
            <v>8</v>
          </cell>
          <cell r="AU398" t="str">
            <v>No</v>
          </cell>
          <cell r="AV398" t="str">
            <v>No</v>
          </cell>
          <cell r="AW398" t="str">
            <v>No</v>
          </cell>
          <cell r="AX398">
            <v>1</v>
          </cell>
          <cell r="AY398" t="str">
            <v>Mejor</v>
          </cell>
          <cell r="AZ398" t="str">
            <v>Mejor</v>
          </cell>
          <cell r="BA398" t="str">
            <v>Mejor</v>
          </cell>
          <cell r="BB398" t="str">
            <v>Mejor</v>
          </cell>
        </row>
        <row r="399">
          <cell r="AL399">
            <v>8</v>
          </cell>
          <cell r="AM399">
            <v>8</v>
          </cell>
          <cell r="AN399">
            <v>7</v>
          </cell>
          <cell r="AO399">
            <v>7</v>
          </cell>
          <cell r="AP399">
            <v>7</v>
          </cell>
          <cell r="AQ399">
            <v>7</v>
          </cell>
          <cell r="AR399">
            <v>8</v>
          </cell>
          <cell r="AS399">
            <v>8</v>
          </cell>
          <cell r="AT399">
            <v>9</v>
          </cell>
          <cell r="AU399" t="str">
            <v>Si</v>
          </cell>
          <cell r="AV399" t="str">
            <v>Si</v>
          </cell>
          <cell r="AW399" t="str">
            <v>Si</v>
          </cell>
          <cell r="AX399">
            <v>1</v>
          </cell>
          <cell r="AY399" t="str">
            <v>Mejor</v>
          </cell>
          <cell r="AZ399" t="str">
            <v>Mucho mejor</v>
          </cell>
          <cell r="BA399" t="str">
            <v>Mejor</v>
          </cell>
          <cell r="BB399" t="str">
            <v>Mejor</v>
          </cell>
        </row>
        <row r="400">
          <cell r="AL400">
            <v>10</v>
          </cell>
          <cell r="AM400">
            <v>7</v>
          </cell>
          <cell r="AN400">
            <v>10</v>
          </cell>
          <cell r="AO400">
            <v>6</v>
          </cell>
          <cell r="AP400">
            <v>10</v>
          </cell>
          <cell r="AQ400">
            <v>10</v>
          </cell>
          <cell r="AR400">
            <v>10</v>
          </cell>
          <cell r="AS400">
            <v>10</v>
          </cell>
          <cell r="AT400">
            <v>9</v>
          </cell>
          <cell r="AU400" t="str">
            <v>No</v>
          </cell>
          <cell r="AV400" t="str">
            <v>No</v>
          </cell>
          <cell r="AW400" t="str">
            <v>No</v>
          </cell>
          <cell r="AX400">
            <v>1</v>
          </cell>
          <cell r="AY400" t="str">
            <v>Mejor</v>
          </cell>
          <cell r="AZ400" t="str">
            <v>Mejor</v>
          </cell>
          <cell r="BA400" t="str">
            <v>Mejor</v>
          </cell>
          <cell r="BB400" t="str">
            <v>Mejor</v>
          </cell>
        </row>
        <row r="401">
          <cell r="AL401">
            <v>9</v>
          </cell>
          <cell r="AM401">
            <v>10</v>
          </cell>
          <cell r="AN401">
            <v>10</v>
          </cell>
          <cell r="AO401">
            <v>10</v>
          </cell>
          <cell r="AP401">
            <v>10</v>
          </cell>
          <cell r="AQ401">
            <v>10</v>
          </cell>
          <cell r="AR401">
            <v>10</v>
          </cell>
          <cell r="AS401">
            <v>10</v>
          </cell>
          <cell r="AT401">
            <v>9</v>
          </cell>
          <cell r="AU401" t="str">
            <v>Si</v>
          </cell>
          <cell r="AV401" t="str">
            <v>No</v>
          </cell>
          <cell r="AW401" t="str">
            <v>No</v>
          </cell>
          <cell r="AX401">
            <v>1</v>
          </cell>
          <cell r="AY401" t="str">
            <v>Mejor</v>
          </cell>
          <cell r="AZ401" t="str">
            <v>Mejor</v>
          </cell>
          <cell r="BA401" t="str">
            <v>Mejor</v>
          </cell>
          <cell r="BB401" t="str">
            <v>Mucho mejor</v>
          </cell>
        </row>
        <row r="402">
          <cell r="AL402">
            <v>8</v>
          </cell>
          <cell r="AM402">
            <v>8</v>
          </cell>
          <cell r="AN402">
            <v>8</v>
          </cell>
          <cell r="AO402">
            <v>8</v>
          </cell>
          <cell r="AP402">
            <v>9</v>
          </cell>
          <cell r="AQ402">
            <v>8</v>
          </cell>
          <cell r="AR402">
            <v>9</v>
          </cell>
          <cell r="AS402">
            <v>8</v>
          </cell>
          <cell r="AT402">
            <v>9</v>
          </cell>
          <cell r="AU402" t="str">
            <v>No</v>
          </cell>
          <cell r="AV402" t="str">
            <v>No</v>
          </cell>
          <cell r="AW402" t="str">
            <v>No</v>
          </cell>
          <cell r="AX402">
            <v>3</v>
          </cell>
          <cell r="AY402" t="str">
            <v>Mucho mejor</v>
          </cell>
          <cell r="AZ402" t="str">
            <v>Mejor</v>
          </cell>
          <cell r="BA402" t="str">
            <v>Mejor</v>
          </cell>
          <cell r="BB402" t="str">
            <v>Mucho mejor</v>
          </cell>
        </row>
        <row r="403">
          <cell r="AL403">
            <v>8</v>
          </cell>
          <cell r="AM403">
            <v>8</v>
          </cell>
          <cell r="AN403">
            <v>8</v>
          </cell>
          <cell r="AO403">
            <v>8</v>
          </cell>
          <cell r="AP403">
            <v>10</v>
          </cell>
          <cell r="AQ403">
            <v>8</v>
          </cell>
          <cell r="AR403">
            <v>9</v>
          </cell>
          <cell r="AS403">
            <v>10</v>
          </cell>
          <cell r="AT403">
            <v>9</v>
          </cell>
          <cell r="AU403" t="str">
            <v>No</v>
          </cell>
          <cell r="AV403" t="str">
            <v>No</v>
          </cell>
          <cell r="AW403" t="str">
            <v>No</v>
          </cell>
          <cell r="AX403">
            <v>1</v>
          </cell>
          <cell r="AY403" t="str">
            <v>Mucho mejor</v>
          </cell>
          <cell r="AZ403" t="str">
            <v>Mucho mejor</v>
          </cell>
          <cell r="BA403" t="str">
            <v>Mejor</v>
          </cell>
          <cell r="BB403" t="str">
            <v>Mucho mejor</v>
          </cell>
        </row>
        <row r="404">
          <cell r="AL404">
            <v>10</v>
          </cell>
          <cell r="AM404">
            <v>10</v>
          </cell>
          <cell r="AN404">
            <v>10</v>
          </cell>
          <cell r="AO404">
            <v>9</v>
          </cell>
          <cell r="AP404">
            <v>8</v>
          </cell>
          <cell r="AQ404">
            <v>5</v>
          </cell>
          <cell r="AR404">
            <v>9</v>
          </cell>
          <cell r="AS404">
            <v>8</v>
          </cell>
          <cell r="AT404">
            <v>8</v>
          </cell>
          <cell r="AU404" t="str">
            <v>Si</v>
          </cell>
          <cell r="AV404" t="str">
            <v>No</v>
          </cell>
          <cell r="AW404" t="str">
            <v>No</v>
          </cell>
          <cell r="AX404">
            <v>4</v>
          </cell>
          <cell r="AY404" t="str">
            <v>Igual</v>
          </cell>
          <cell r="AZ404" t="str">
            <v>Igual</v>
          </cell>
          <cell r="BA404" t="str">
            <v>Igual</v>
          </cell>
          <cell r="BB404" t="str">
            <v>Mejor</v>
          </cell>
        </row>
        <row r="405">
          <cell r="AL405">
            <v>9</v>
          </cell>
          <cell r="AM405">
            <v>9</v>
          </cell>
          <cell r="AN405">
            <v>9</v>
          </cell>
          <cell r="AO405">
            <v>7</v>
          </cell>
          <cell r="AP405">
            <v>10</v>
          </cell>
          <cell r="AQ405">
            <v>10</v>
          </cell>
          <cell r="AR405">
            <v>6</v>
          </cell>
          <cell r="AS405">
            <v>10</v>
          </cell>
          <cell r="AT405">
            <v>7</v>
          </cell>
          <cell r="AU405" t="str">
            <v>No</v>
          </cell>
          <cell r="AV405" t="str">
            <v>No</v>
          </cell>
          <cell r="AW405" t="str">
            <v>No</v>
          </cell>
          <cell r="AX405">
            <v>3</v>
          </cell>
          <cell r="AY405" t="str">
            <v>Mejor</v>
          </cell>
          <cell r="AZ405" t="str">
            <v>Igual</v>
          </cell>
          <cell r="BA405" t="str">
            <v>Mejor</v>
          </cell>
          <cell r="BB405" t="str">
            <v>Mejor</v>
          </cell>
        </row>
        <row r="406">
          <cell r="AL406">
            <v>8</v>
          </cell>
          <cell r="AM406">
            <v>9</v>
          </cell>
          <cell r="AN406">
            <v>9</v>
          </cell>
          <cell r="AO406">
            <v>9</v>
          </cell>
          <cell r="AP406">
            <v>10</v>
          </cell>
          <cell r="AQ406">
            <v>10</v>
          </cell>
          <cell r="AR406">
            <v>10</v>
          </cell>
          <cell r="AS406">
            <v>5</v>
          </cell>
          <cell r="AT406">
            <v>8</v>
          </cell>
          <cell r="AU406" t="str">
            <v>Si</v>
          </cell>
          <cell r="AV406" t="str">
            <v>No</v>
          </cell>
          <cell r="AW406" t="str">
            <v>No</v>
          </cell>
          <cell r="AX406">
            <v>1</v>
          </cell>
          <cell r="AY406" t="str">
            <v>Mejor</v>
          </cell>
          <cell r="AZ406" t="str">
            <v>Igual</v>
          </cell>
          <cell r="BA406" t="str">
            <v>Igual</v>
          </cell>
          <cell r="BB406" t="str">
            <v>Mucho mejor</v>
          </cell>
        </row>
        <row r="407">
          <cell r="AL407">
            <v>8</v>
          </cell>
          <cell r="AM407">
            <v>9</v>
          </cell>
          <cell r="AN407">
            <v>9</v>
          </cell>
          <cell r="AO407">
            <v>6</v>
          </cell>
          <cell r="AP407">
            <v>10</v>
          </cell>
          <cell r="AQ407">
            <v>10</v>
          </cell>
          <cell r="AR407">
            <v>10</v>
          </cell>
          <cell r="AS407">
            <v>8</v>
          </cell>
          <cell r="AT407">
            <v>9</v>
          </cell>
          <cell r="AU407" t="str">
            <v>No</v>
          </cell>
          <cell r="AV407" t="str">
            <v>No</v>
          </cell>
          <cell r="AW407" t="str">
            <v>No</v>
          </cell>
          <cell r="AX407">
            <v>1</v>
          </cell>
          <cell r="AY407" t="str">
            <v>Mucho mejor</v>
          </cell>
          <cell r="AZ407" t="str">
            <v>Mucho mejor</v>
          </cell>
          <cell r="BA407" t="str">
            <v>Igual</v>
          </cell>
          <cell r="BB407" t="str">
            <v>Mejor</v>
          </cell>
        </row>
        <row r="408">
          <cell r="AL408">
            <v>6</v>
          </cell>
          <cell r="AM408">
            <v>8</v>
          </cell>
          <cell r="AN408">
            <v>9</v>
          </cell>
          <cell r="AO408">
            <v>5</v>
          </cell>
          <cell r="AP408">
            <v>10</v>
          </cell>
          <cell r="AQ408">
            <v>10</v>
          </cell>
          <cell r="AR408">
            <v>10</v>
          </cell>
          <cell r="AS408">
            <v>10</v>
          </cell>
          <cell r="AT408">
            <v>8</v>
          </cell>
          <cell r="AU408" t="str">
            <v>No</v>
          </cell>
          <cell r="AV408" t="str">
            <v>Si</v>
          </cell>
          <cell r="AW408" t="str">
            <v>No</v>
          </cell>
          <cell r="AX408">
            <v>4</v>
          </cell>
          <cell r="AY408" t="str">
            <v>Mejor</v>
          </cell>
          <cell r="AZ408" t="str">
            <v>Mejor</v>
          </cell>
          <cell r="BA408" t="str">
            <v>Igual</v>
          </cell>
          <cell r="BB408" t="str">
            <v>Mejor</v>
          </cell>
        </row>
        <row r="409">
          <cell r="AL409">
            <v>8</v>
          </cell>
          <cell r="AM409">
            <v>7</v>
          </cell>
          <cell r="AN409">
            <v>7</v>
          </cell>
          <cell r="AO409">
            <v>8</v>
          </cell>
          <cell r="AP409">
            <v>9</v>
          </cell>
          <cell r="AQ409">
            <v>7</v>
          </cell>
          <cell r="AR409">
            <v>9</v>
          </cell>
          <cell r="AS409">
            <v>6</v>
          </cell>
          <cell r="AT409">
            <v>9</v>
          </cell>
          <cell r="AU409" t="str">
            <v>Si</v>
          </cell>
          <cell r="AV409" t="str">
            <v>Si</v>
          </cell>
          <cell r="AW409" t="str">
            <v>Si</v>
          </cell>
          <cell r="AX409">
            <v>1</v>
          </cell>
          <cell r="AY409" t="str">
            <v>Mejor</v>
          </cell>
          <cell r="AZ409" t="str">
            <v>Peor</v>
          </cell>
          <cell r="BA409" t="str">
            <v>Igual</v>
          </cell>
          <cell r="BB409" t="str">
            <v>Igual</v>
          </cell>
        </row>
        <row r="410">
          <cell r="AL410">
            <v>8</v>
          </cell>
          <cell r="AM410">
            <v>10</v>
          </cell>
          <cell r="AN410">
            <v>10</v>
          </cell>
          <cell r="AO410">
            <v>0</v>
          </cell>
          <cell r="AP410">
            <v>10</v>
          </cell>
          <cell r="AQ410">
            <v>10</v>
          </cell>
          <cell r="AR410">
            <v>10</v>
          </cell>
          <cell r="AS410">
            <v>10</v>
          </cell>
          <cell r="AT410">
            <v>7</v>
          </cell>
          <cell r="AU410" t="str">
            <v>No</v>
          </cell>
          <cell r="AV410" t="str">
            <v>No</v>
          </cell>
          <cell r="AW410" t="str">
            <v>No</v>
          </cell>
          <cell r="AX410">
            <v>4</v>
          </cell>
          <cell r="AY410" t="str">
            <v>Mucho mejor</v>
          </cell>
          <cell r="AZ410" t="str">
            <v>Mucho mejor</v>
          </cell>
          <cell r="BA410" t="str">
            <v>Mucho mejor</v>
          </cell>
          <cell r="BB410" t="str">
            <v>Mucho mejor</v>
          </cell>
        </row>
        <row r="411">
          <cell r="AL411">
            <v>10</v>
          </cell>
          <cell r="AM411">
            <v>10</v>
          </cell>
          <cell r="AN411">
            <v>10</v>
          </cell>
          <cell r="AO411">
            <v>5</v>
          </cell>
          <cell r="AP411">
            <v>10</v>
          </cell>
          <cell r="AQ411">
            <v>10</v>
          </cell>
          <cell r="AR411">
            <v>10</v>
          </cell>
          <cell r="AS411">
            <v>10</v>
          </cell>
          <cell r="AT411">
            <v>9</v>
          </cell>
          <cell r="AU411" t="str">
            <v>Si</v>
          </cell>
          <cell r="AV411" t="str">
            <v>Si</v>
          </cell>
          <cell r="AW411" t="str">
            <v>Si</v>
          </cell>
          <cell r="AX411">
            <v>4</v>
          </cell>
          <cell r="AY411" t="str">
            <v>Mejor</v>
          </cell>
          <cell r="AZ411" t="str">
            <v>Mejor</v>
          </cell>
          <cell r="BA411" t="str">
            <v>Mejor</v>
          </cell>
          <cell r="BB411" t="str">
            <v>Mejor</v>
          </cell>
        </row>
        <row r="412">
          <cell r="AL412">
            <v>7</v>
          </cell>
          <cell r="AM412">
            <v>7</v>
          </cell>
          <cell r="AN412">
            <v>7</v>
          </cell>
          <cell r="AO412">
            <v>8</v>
          </cell>
          <cell r="AP412">
            <v>8</v>
          </cell>
          <cell r="AQ412">
            <v>7</v>
          </cell>
          <cell r="AR412">
            <v>8</v>
          </cell>
          <cell r="AS412">
            <v>9</v>
          </cell>
          <cell r="AT412">
            <v>8</v>
          </cell>
          <cell r="AU412" t="str">
            <v>No</v>
          </cell>
          <cell r="AV412" t="str">
            <v>No</v>
          </cell>
          <cell r="AW412" t="str">
            <v>No</v>
          </cell>
          <cell r="AX412">
            <v>4</v>
          </cell>
          <cell r="AY412" t="str">
            <v>Mejor</v>
          </cell>
          <cell r="AZ412" t="str">
            <v>Mejor</v>
          </cell>
          <cell r="BA412" t="str">
            <v>Igual</v>
          </cell>
          <cell r="BB412" t="str">
            <v>Igual</v>
          </cell>
        </row>
        <row r="413">
          <cell r="AL413">
            <v>10</v>
          </cell>
          <cell r="AM413">
            <v>10</v>
          </cell>
          <cell r="AN413">
            <v>10</v>
          </cell>
          <cell r="AO413">
            <v>8</v>
          </cell>
          <cell r="AP413">
            <v>10</v>
          </cell>
          <cell r="AQ413">
            <v>10</v>
          </cell>
          <cell r="AR413">
            <v>9</v>
          </cell>
          <cell r="AS413">
            <v>7</v>
          </cell>
          <cell r="AT413">
            <v>8</v>
          </cell>
          <cell r="AU413" t="str">
            <v>Si</v>
          </cell>
          <cell r="AV413" t="str">
            <v>Si</v>
          </cell>
          <cell r="AW413" t="str">
            <v>Si</v>
          </cell>
          <cell r="AX413">
            <v>1</v>
          </cell>
          <cell r="AY413" t="str">
            <v>Igual</v>
          </cell>
          <cell r="AZ413" t="str">
            <v>Igual</v>
          </cell>
          <cell r="BA413" t="str">
            <v>Igual</v>
          </cell>
          <cell r="BB413" t="str">
            <v>Mejor</v>
          </cell>
        </row>
        <row r="414">
          <cell r="AL414">
            <v>10</v>
          </cell>
          <cell r="AM414">
            <v>10</v>
          </cell>
          <cell r="AN414">
            <v>10</v>
          </cell>
          <cell r="AO414">
            <v>7</v>
          </cell>
          <cell r="AP414">
            <v>10</v>
          </cell>
          <cell r="AQ414">
            <v>10</v>
          </cell>
          <cell r="AR414">
            <v>10</v>
          </cell>
          <cell r="AS414">
            <v>9</v>
          </cell>
          <cell r="AT414">
            <v>10</v>
          </cell>
          <cell r="AU414" t="str">
            <v>Si</v>
          </cell>
          <cell r="AV414" t="str">
            <v>Si</v>
          </cell>
          <cell r="AW414" t="str">
            <v>Si</v>
          </cell>
          <cell r="AX414">
            <v>4</v>
          </cell>
          <cell r="AY414" t="str">
            <v>Mucho mejor</v>
          </cell>
          <cell r="AZ414" t="str">
            <v>Mejor</v>
          </cell>
          <cell r="BA414" t="str">
            <v>Igual</v>
          </cell>
          <cell r="BB414" t="str">
            <v>Mucho mejor</v>
          </cell>
        </row>
        <row r="415">
          <cell r="AL415">
            <v>10</v>
          </cell>
          <cell r="AM415">
            <v>10</v>
          </cell>
          <cell r="AN415">
            <v>10</v>
          </cell>
          <cell r="AO415">
            <v>6</v>
          </cell>
          <cell r="AP415">
            <v>9</v>
          </cell>
          <cell r="AQ415">
            <v>10</v>
          </cell>
          <cell r="AR415">
            <v>10</v>
          </cell>
          <cell r="AS415">
            <v>10</v>
          </cell>
          <cell r="AT415">
            <v>8</v>
          </cell>
          <cell r="AU415" t="str">
            <v>Si</v>
          </cell>
          <cell r="AV415" t="str">
            <v>Si</v>
          </cell>
          <cell r="AW415" t="str">
            <v>Si</v>
          </cell>
          <cell r="AX415">
            <v>3</v>
          </cell>
          <cell r="AY415" t="str">
            <v>Igual</v>
          </cell>
          <cell r="AZ415" t="str">
            <v>Igual</v>
          </cell>
          <cell r="BA415" t="str">
            <v>Igual</v>
          </cell>
          <cell r="BB415" t="str">
            <v>Igual</v>
          </cell>
        </row>
        <row r="416">
          <cell r="AL416">
            <v>7</v>
          </cell>
          <cell r="AM416">
            <v>7</v>
          </cell>
          <cell r="AN416">
            <v>7</v>
          </cell>
          <cell r="AO416">
            <v>6</v>
          </cell>
          <cell r="AP416">
            <v>8</v>
          </cell>
          <cell r="AQ416">
            <v>7</v>
          </cell>
          <cell r="AR416">
            <v>8</v>
          </cell>
          <cell r="AS416">
            <v>8</v>
          </cell>
          <cell r="AT416">
            <v>8</v>
          </cell>
          <cell r="AU416" t="str">
            <v>Si</v>
          </cell>
          <cell r="AV416" t="str">
            <v>Si</v>
          </cell>
          <cell r="AW416" t="str">
            <v>Si</v>
          </cell>
          <cell r="AX416">
            <v>3</v>
          </cell>
          <cell r="AY416" t="str">
            <v>Mejor</v>
          </cell>
          <cell r="AZ416" t="str">
            <v>Igual</v>
          </cell>
          <cell r="BA416" t="str">
            <v>Igual</v>
          </cell>
          <cell r="BB416" t="str">
            <v>Mejor</v>
          </cell>
        </row>
        <row r="417">
          <cell r="AL417">
            <v>9</v>
          </cell>
          <cell r="AM417">
            <v>9</v>
          </cell>
          <cell r="AN417">
            <v>9</v>
          </cell>
          <cell r="AO417">
            <v>5</v>
          </cell>
          <cell r="AP417">
            <v>9</v>
          </cell>
          <cell r="AQ417">
            <v>10</v>
          </cell>
          <cell r="AR417">
            <v>10</v>
          </cell>
          <cell r="AS417">
            <v>8</v>
          </cell>
          <cell r="AT417">
            <v>9</v>
          </cell>
          <cell r="AU417" t="str">
            <v>Si</v>
          </cell>
          <cell r="AV417" t="str">
            <v>Si</v>
          </cell>
          <cell r="AW417" t="str">
            <v>Si</v>
          </cell>
          <cell r="AX417">
            <v>2</v>
          </cell>
          <cell r="AY417" t="str">
            <v>Mejor</v>
          </cell>
          <cell r="AZ417" t="str">
            <v>Mejor</v>
          </cell>
          <cell r="BA417" t="str">
            <v>Mejor</v>
          </cell>
          <cell r="BB417" t="str">
            <v>Mejor</v>
          </cell>
        </row>
        <row r="418">
          <cell r="AL418">
            <v>10</v>
          </cell>
          <cell r="AM418">
            <v>6</v>
          </cell>
          <cell r="AN418">
            <v>7</v>
          </cell>
          <cell r="AO418">
            <v>6</v>
          </cell>
          <cell r="AP418">
            <v>8</v>
          </cell>
          <cell r="AQ418">
            <v>8</v>
          </cell>
          <cell r="AR418">
            <v>8</v>
          </cell>
          <cell r="AS418">
            <v>8</v>
          </cell>
          <cell r="AT418">
            <v>8</v>
          </cell>
          <cell r="AU418" t="str">
            <v>No</v>
          </cell>
          <cell r="AV418" t="str">
            <v>No</v>
          </cell>
          <cell r="AW418" t="str">
            <v>No</v>
          </cell>
          <cell r="AX418">
            <v>4</v>
          </cell>
          <cell r="AY418" t="str">
            <v>Igual</v>
          </cell>
          <cell r="AZ418" t="str">
            <v>Igual</v>
          </cell>
          <cell r="BA418" t="str">
            <v>Igual</v>
          </cell>
          <cell r="BB418" t="str">
            <v>Igual</v>
          </cell>
        </row>
        <row r="419">
          <cell r="AL419">
            <v>10</v>
          </cell>
          <cell r="AM419">
            <v>10</v>
          </cell>
          <cell r="AN419">
            <v>10</v>
          </cell>
          <cell r="AO419">
            <v>5</v>
          </cell>
          <cell r="AP419">
            <v>10</v>
          </cell>
          <cell r="AQ419">
            <v>10</v>
          </cell>
          <cell r="AR419">
            <v>10</v>
          </cell>
          <cell r="AS419">
            <v>10</v>
          </cell>
          <cell r="AT419">
            <v>8</v>
          </cell>
          <cell r="AU419" t="str">
            <v>No</v>
          </cell>
          <cell r="AV419" t="str">
            <v>No</v>
          </cell>
          <cell r="AW419" t="str">
            <v>No</v>
          </cell>
          <cell r="AX419">
            <v>4</v>
          </cell>
          <cell r="AY419" t="str">
            <v>Mejor</v>
          </cell>
          <cell r="AZ419" t="str">
            <v>Mejor</v>
          </cell>
          <cell r="BA419" t="str">
            <v>Mejor</v>
          </cell>
          <cell r="BB419" t="str">
            <v>Mejor</v>
          </cell>
        </row>
        <row r="420">
          <cell r="AL420">
            <v>10</v>
          </cell>
          <cell r="AM420">
            <v>10</v>
          </cell>
          <cell r="AN420">
            <v>10</v>
          </cell>
          <cell r="AO420">
            <v>10</v>
          </cell>
          <cell r="AP420">
            <v>10</v>
          </cell>
          <cell r="AQ420">
            <v>10</v>
          </cell>
          <cell r="AR420">
            <v>10</v>
          </cell>
          <cell r="AS420">
            <v>10</v>
          </cell>
          <cell r="AT420">
            <v>10</v>
          </cell>
          <cell r="AU420" t="str">
            <v>Si</v>
          </cell>
          <cell r="AV420" t="str">
            <v>Si</v>
          </cell>
          <cell r="AW420" t="str">
            <v>Si</v>
          </cell>
          <cell r="AX420">
            <v>1</v>
          </cell>
          <cell r="AY420" t="str">
            <v>Mejor</v>
          </cell>
          <cell r="AZ420" t="str">
            <v>Mejor</v>
          </cell>
          <cell r="BA420" t="str">
            <v>Mejor</v>
          </cell>
          <cell r="BB420" t="str">
            <v>Mejor</v>
          </cell>
        </row>
        <row r="421">
          <cell r="AL421">
            <v>9</v>
          </cell>
          <cell r="AM421">
            <v>9</v>
          </cell>
          <cell r="AN421">
            <v>9</v>
          </cell>
          <cell r="AO421">
            <v>7</v>
          </cell>
          <cell r="AP421">
            <v>7</v>
          </cell>
          <cell r="AQ421">
            <v>7</v>
          </cell>
          <cell r="AR421">
            <v>7</v>
          </cell>
          <cell r="AS421">
            <v>7</v>
          </cell>
          <cell r="AT421">
            <v>7</v>
          </cell>
          <cell r="AU421" t="str">
            <v>No</v>
          </cell>
          <cell r="AV421" t="str">
            <v>No</v>
          </cell>
          <cell r="AW421" t="str">
            <v>No</v>
          </cell>
          <cell r="AX421">
            <v>4</v>
          </cell>
          <cell r="AY421" t="str">
            <v>Mejor</v>
          </cell>
          <cell r="AZ421" t="str">
            <v>Igual</v>
          </cell>
          <cell r="BA421" t="str">
            <v>Igual</v>
          </cell>
          <cell r="BB421" t="str">
            <v>Igual</v>
          </cell>
        </row>
        <row r="422">
          <cell r="AL422">
            <v>10</v>
          </cell>
          <cell r="AM422">
            <v>10</v>
          </cell>
          <cell r="AN422">
            <v>10</v>
          </cell>
          <cell r="AO422">
            <v>10</v>
          </cell>
          <cell r="AP422">
            <v>10</v>
          </cell>
          <cell r="AQ422">
            <v>10</v>
          </cell>
          <cell r="AR422">
            <v>10</v>
          </cell>
          <cell r="AS422">
            <v>10</v>
          </cell>
          <cell r="AT422">
            <v>10</v>
          </cell>
          <cell r="AU422" t="str">
            <v>No</v>
          </cell>
          <cell r="AV422" t="str">
            <v>No</v>
          </cell>
          <cell r="AW422" t="str">
            <v>No</v>
          </cell>
          <cell r="AX422">
            <v>1</v>
          </cell>
          <cell r="AY422" t="str">
            <v>Igual</v>
          </cell>
          <cell r="AZ422" t="str">
            <v>Igual</v>
          </cell>
          <cell r="BA422" t="str">
            <v>Igual</v>
          </cell>
          <cell r="BB422" t="str">
            <v>Peor</v>
          </cell>
        </row>
        <row r="423">
          <cell r="AL423">
            <v>10</v>
          </cell>
          <cell r="AM423">
            <v>10</v>
          </cell>
          <cell r="AN423">
            <v>10</v>
          </cell>
          <cell r="AO423">
            <v>7</v>
          </cell>
          <cell r="AP423">
            <v>10</v>
          </cell>
          <cell r="AQ423">
            <v>10</v>
          </cell>
          <cell r="AR423">
            <v>10</v>
          </cell>
          <cell r="AS423">
            <v>10</v>
          </cell>
          <cell r="AT423">
            <v>10</v>
          </cell>
          <cell r="AU423" t="str">
            <v>Si</v>
          </cell>
          <cell r="AV423" t="str">
            <v>Si</v>
          </cell>
          <cell r="AW423" t="str">
            <v>Si</v>
          </cell>
          <cell r="AX423">
            <v>1</v>
          </cell>
          <cell r="AY423" t="str">
            <v>Igual</v>
          </cell>
          <cell r="AZ423" t="str">
            <v>Igual</v>
          </cell>
          <cell r="BA423" t="str">
            <v>Igual</v>
          </cell>
          <cell r="BB423" t="str">
            <v>Mejor</v>
          </cell>
        </row>
        <row r="424">
          <cell r="AL424">
            <v>10</v>
          </cell>
          <cell r="AM424">
            <v>10</v>
          </cell>
          <cell r="AN424">
            <v>10</v>
          </cell>
          <cell r="AO424">
            <v>5</v>
          </cell>
          <cell r="AP424">
            <v>10</v>
          </cell>
          <cell r="AQ424">
            <v>10</v>
          </cell>
          <cell r="AR424">
            <v>10</v>
          </cell>
          <cell r="AS424">
            <v>10</v>
          </cell>
          <cell r="AT424">
            <v>8</v>
          </cell>
          <cell r="AU424" t="str">
            <v>No</v>
          </cell>
          <cell r="AV424" t="str">
            <v>No</v>
          </cell>
          <cell r="AW424" t="str">
            <v>No</v>
          </cell>
          <cell r="AX424">
            <v>4</v>
          </cell>
          <cell r="AY424" t="str">
            <v>Mejor</v>
          </cell>
          <cell r="AZ424" t="str">
            <v>Mejor</v>
          </cell>
          <cell r="BA424" t="str">
            <v>Mejor</v>
          </cell>
          <cell r="BB424" t="str">
            <v>Mucho mejor</v>
          </cell>
        </row>
        <row r="425">
          <cell r="AL425">
            <v>8</v>
          </cell>
          <cell r="AM425">
            <v>10</v>
          </cell>
          <cell r="AN425">
            <v>10</v>
          </cell>
          <cell r="AO425">
            <v>7</v>
          </cell>
          <cell r="AP425">
            <v>10</v>
          </cell>
          <cell r="AQ425">
            <v>10</v>
          </cell>
          <cell r="AR425">
            <v>10</v>
          </cell>
          <cell r="AS425">
            <v>9</v>
          </cell>
          <cell r="AT425">
            <v>9</v>
          </cell>
          <cell r="AU425" t="str">
            <v>Si</v>
          </cell>
          <cell r="AV425" t="str">
            <v>Si</v>
          </cell>
          <cell r="AW425" t="str">
            <v>Si</v>
          </cell>
          <cell r="AX425">
            <v>3</v>
          </cell>
          <cell r="AY425" t="str">
            <v>Mucho mejor</v>
          </cell>
          <cell r="AZ425" t="str">
            <v>Mejor</v>
          </cell>
          <cell r="BA425" t="str">
            <v>Mejor</v>
          </cell>
          <cell r="BB425" t="str">
            <v>Mejor</v>
          </cell>
        </row>
        <row r="426">
          <cell r="AL426">
            <v>9</v>
          </cell>
          <cell r="AM426">
            <v>10</v>
          </cell>
          <cell r="AN426">
            <v>10</v>
          </cell>
          <cell r="AO426">
            <v>5</v>
          </cell>
          <cell r="AP426">
            <v>8</v>
          </cell>
          <cell r="AQ426">
            <v>8</v>
          </cell>
          <cell r="AR426">
            <v>8</v>
          </cell>
          <cell r="AS426">
            <v>8</v>
          </cell>
          <cell r="AT426">
            <v>8</v>
          </cell>
          <cell r="AU426" t="str">
            <v>No</v>
          </cell>
          <cell r="AV426" t="str">
            <v>No</v>
          </cell>
          <cell r="AW426" t="str">
            <v>No</v>
          </cell>
          <cell r="AX426">
            <v>4</v>
          </cell>
          <cell r="AY426" t="str">
            <v>Mejor</v>
          </cell>
          <cell r="AZ426" t="str">
            <v>Mejor</v>
          </cell>
          <cell r="BA426" t="str">
            <v>Igual</v>
          </cell>
          <cell r="BB426" t="str">
            <v>Igual</v>
          </cell>
        </row>
        <row r="427">
          <cell r="AL427">
            <v>8</v>
          </cell>
          <cell r="AM427">
            <v>8</v>
          </cell>
          <cell r="AN427">
            <v>8</v>
          </cell>
          <cell r="AO427">
            <v>6</v>
          </cell>
          <cell r="AP427">
            <v>10</v>
          </cell>
          <cell r="AQ427">
            <v>10</v>
          </cell>
          <cell r="AR427">
            <v>10</v>
          </cell>
          <cell r="AS427">
            <v>10</v>
          </cell>
          <cell r="AT427">
            <v>8</v>
          </cell>
          <cell r="AU427" t="str">
            <v>Si</v>
          </cell>
          <cell r="AV427" t="str">
            <v>Si</v>
          </cell>
          <cell r="AW427" t="str">
            <v>Si</v>
          </cell>
          <cell r="AX427">
            <v>3</v>
          </cell>
          <cell r="AY427" t="str">
            <v>Igual</v>
          </cell>
          <cell r="AZ427" t="str">
            <v>Igual</v>
          </cell>
          <cell r="BA427" t="str">
            <v>Igual</v>
          </cell>
          <cell r="BB427" t="str">
            <v>Igual</v>
          </cell>
        </row>
        <row r="428">
          <cell r="AL428">
            <v>10</v>
          </cell>
          <cell r="AM428">
            <v>10</v>
          </cell>
          <cell r="AN428">
            <v>10</v>
          </cell>
          <cell r="AO428">
            <v>10</v>
          </cell>
          <cell r="AP428">
            <v>10</v>
          </cell>
          <cell r="AQ428">
            <v>10</v>
          </cell>
          <cell r="AR428">
            <v>10</v>
          </cell>
          <cell r="AS428">
            <v>10</v>
          </cell>
          <cell r="AT428">
            <v>10</v>
          </cell>
          <cell r="AU428" t="str">
            <v>No</v>
          </cell>
          <cell r="AV428" t="str">
            <v>No</v>
          </cell>
          <cell r="AW428" t="str">
            <v>No</v>
          </cell>
          <cell r="AX428">
            <v>4</v>
          </cell>
          <cell r="AY428" t="str">
            <v>Igual</v>
          </cell>
          <cell r="AZ428" t="str">
            <v>Igual</v>
          </cell>
          <cell r="BA428" t="str">
            <v>Mucho mejor</v>
          </cell>
          <cell r="BB428" t="str">
            <v>Mejor</v>
          </cell>
        </row>
        <row r="429">
          <cell r="AL429">
            <v>10</v>
          </cell>
          <cell r="AM429">
            <v>10</v>
          </cell>
          <cell r="AN429">
            <v>10</v>
          </cell>
          <cell r="AO429">
            <v>6</v>
          </cell>
          <cell r="AP429">
            <v>8</v>
          </cell>
          <cell r="AQ429">
            <v>10</v>
          </cell>
          <cell r="AR429">
            <v>10</v>
          </cell>
          <cell r="AS429">
            <v>10</v>
          </cell>
          <cell r="AT429">
            <v>8</v>
          </cell>
          <cell r="AU429" t="str">
            <v>No</v>
          </cell>
          <cell r="AV429" t="str">
            <v>No</v>
          </cell>
          <cell r="AW429" t="str">
            <v>No</v>
          </cell>
          <cell r="AX429">
            <v>4</v>
          </cell>
          <cell r="AY429" t="str">
            <v>Igual</v>
          </cell>
          <cell r="AZ429" t="str">
            <v>Igual</v>
          </cell>
          <cell r="BA429" t="str">
            <v>Igual</v>
          </cell>
          <cell r="BB429" t="str">
            <v>Igual</v>
          </cell>
        </row>
        <row r="430">
          <cell r="AL430">
            <v>8</v>
          </cell>
          <cell r="AM430">
            <v>9</v>
          </cell>
          <cell r="AN430">
            <v>9</v>
          </cell>
          <cell r="AO430">
            <v>9</v>
          </cell>
          <cell r="AP430">
            <v>10</v>
          </cell>
          <cell r="AQ430">
            <v>9</v>
          </cell>
          <cell r="AR430">
            <v>9</v>
          </cell>
          <cell r="AS430">
            <v>8</v>
          </cell>
          <cell r="AT430">
            <v>9</v>
          </cell>
          <cell r="AU430" t="str">
            <v>No</v>
          </cell>
          <cell r="AV430" t="str">
            <v>No</v>
          </cell>
          <cell r="AW430" t="str">
            <v>No</v>
          </cell>
          <cell r="AX430">
            <v>4</v>
          </cell>
          <cell r="AY430" t="str">
            <v>Igual</v>
          </cell>
          <cell r="AZ430" t="str">
            <v>Igual</v>
          </cell>
          <cell r="BA430" t="str">
            <v>Mejor</v>
          </cell>
          <cell r="BB430" t="str">
            <v>Igual</v>
          </cell>
        </row>
        <row r="431">
          <cell r="AL431">
            <v>8</v>
          </cell>
          <cell r="AM431">
            <v>8</v>
          </cell>
          <cell r="AN431">
            <v>9</v>
          </cell>
          <cell r="AO431">
            <v>6</v>
          </cell>
          <cell r="AP431">
            <v>8</v>
          </cell>
          <cell r="AQ431">
            <v>8</v>
          </cell>
          <cell r="AR431">
            <v>8</v>
          </cell>
          <cell r="AS431">
            <v>9</v>
          </cell>
          <cell r="AT431">
            <v>9</v>
          </cell>
          <cell r="AU431" t="str">
            <v>No</v>
          </cell>
          <cell r="AV431" t="str">
            <v>No</v>
          </cell>
          <cell r="AW431" t="str">
            <v>No</v>
          </cell>
          <cell r="AX431">
            <v>1</v>
          </cell>
          <cell r="AY431" t="str">
            <v>Mejor</v>
          </cell>
          <cell r="AZ431" t="str">
            <v>Mejor</v>
          </cell>
          <cell r="BA431" t="str">
            <v>Mejor</v>
          </cell>
          <cell r="BB431" t="str">
            <v>Mejor</v>
          </cell>
        </row>
        <row r="432">
          <cell r="AL432">
            <v>8</v>
          </cell>
          <cell r="AM432">
            <v>8</v>
          </cell>
          <cell r="AN432">
            <v>8</v>
          </cell>
          <cell r="AO432">
            <v>6</v>
          </cell>
          <cell r="AP432">
            <v>9</v>
          </cell>
          <cell r="AQ432">
            <v>7</v>
          </cell>
          <cell r="AR432">
            <v>10</v>
          </cell>
          <cell r="AS432">
            <v>7</v>
          </cell>
          <cell r="AT432">
            <v>8</v>
          </cell>
          <cell r="AU432" t="str">
            <v>Si</v>
          </cell>
          <cell r="AV432" t="str">
            <v>Si</v>
          </cell>
          <cell r="AW432" t="str">
            <v>Si</v>
          </cell>
          <cell r="AX432">
            <v>4</v>
          </cell>
          <cell r="AY432" t="str">
            <v>Igual</v>
          </cell>
          <cell r="AZ432" t="str">
            <v>Igual</v>
          </cell>
          <cell r="BA432" t="str">
            <v>Igual</v>
          </cell>
          <cell r="BB432" t="str">
            <v>Mejor</v>
          </cell>
        </row>
        <row r="433">
          <cell r="AL433">
            <v>10</v>
          </cell>
          <cell r="AM433">
            <v>10</v>
          </cell>
          <cell r="AN433">
            <v>10</v>
          </cell>
          <cell r="AO433">
            <v>5</v>
          </cell>
          <cell r="AP433">
            <v>9</v>
          </cell>
          <cell r="AQ433">
            <v>9</v>
          </cell>
          <cell r="AR433">
            <v>10</v>
          </cell>
          <cell r="AS433">
            <v>9</v>
          </cell>
          <cell r="AT433">
            <v>9</v>
          </cell>
          <cell r="AU433" t="str">
            <v>No</v>
          </cell>
          <cell r="AV433" t="str">
            <v>No</v>
          </cell>
          <cell r="AW433" t="str">
            <v>No</v>
          </cell>
          <cell r="AX433">
            <v>3</v>
          </cell>
          <cell r="AY433" t="str">
            <v>Mucho mejor</v>
          </cell>
          <cell r="AZ433" t="str">
            <v>Mejor</v>
          </cell>
          <cell r="BA433" t="str">
            <v>Mejor</v>
          </cell>
          <cell r="BB433" t="str">
            <v>Mucho mejor</v>
          </cell>
        </row>
        <row r="434">
          <cell r="AL434">
            <v>5</v>
          </cell>
          <cell r="AM434">
            <v>8</v>
          </cell>
          <cell r="AN434">
            <v>8</v>
          </cell>
          <cell r="AO434">
            <v>4</v>
          </cell>
          <cell r="AP434">
            <v>8</v>
          </cell>
          <cell r="AQ434">
            <v>8</v>
          </cell>
          <cell r="AR434">
            <v>8</v>
          </cell>
          <cell r="AS434">
            <v>8</v>
          </cell>
          <cell r="AT434">
            <v>7</v>
          </cell>
          <cell r="AU434" t="str">
            <v>Si</v>
          </cell>
          <cell r="AV434" t="str">
            <v>Si</v>
          </cell>
          <cell r="AW434" t="str">
            <v>Si</v>
          </cell>
          <cell r="AX434">
            <v>4</v>
          </cell>
          <cell r="AY434" t="str">
            <v>Igual</v>
          </cell>
          <cell r="AZ434" t="str">
            <v>Igual</v>
          </cell>
          <cell r="BA434" t="str">
            <v>Igual</v>
          </cell>
          <cell r="BB434" t="str">
            <v>Igual</v>
          </cell>
        </row>
        <row r="435">
          <cell r="AL435">
            <v>10</v>
          </cell>
          <cell r="AM435">
            <v>10</v>
          </cell>
          <cell r="AN435">
            <v>10</v>
          </cell>
          <cell r="AO435">
            <v>10</v>
          </cell>
          <cell r="AP435">
            <v>10</v>
          </cell>
          <cell r="AQ435">
            <v>10</v>
          </cell>
          <cell r="AR435">
            <v>10</v>
          </cell>
          <cell r="AS435">
            <v>10</v>
          </cell>
          <cell r="AT435">
            <v>10</v>
          </cell>
          <cell r="AU435" t="str">
            <v>No</v>
          </cell>
          <cell r="AV435" t="str">
            <v>No</v>
          </cell>
          <cell r="AW435" t="str">
            <v>No</v>
          </cell>
          <cell r="AX435">
            <v>1</v>
          </cell>
          <cell r="AY435" t="str">
            <v>Igual</v>
          </cell>
          <cell r="AZ435" t="str">
            <v>Igual</v>
          </cell>
          <cell r="BA435" t="str">
            <v>Igual</v>
          </cell>
          <cell r="BB435" t="str">
            <v>Igual</v>
          </cell>
        </row>
        <row r="436">
          <cell r="AL436">
            <v>10</v>
          </cell>
          <cell r="AM436">
            <v>8</v>
          </cell>
          <cell r="AN436">
            <v>8</v>
          </cell>
          <cell r="AO436">
            <v>9</v>
          </cell>
          <cell r="AP436">
            <v>9</v>
          </cell>
          <cell r="AQ436">
            <v>8</v>
          </cell>
          <cell r="AR436">
            <v>9</v>
          </cell>
          <cell r="AS436">
            <v>8</v>
          </cell>
          <cell r="AT436">
            <v>9</v>
          </cell>
          <cell r="AU436" t="str">
            <v>No</v>
          </cell>
          <cell r="AV436" t="str">
            <v>No</v>
          </cell>
          <cell r="AW436" t="str">
            <v>No</v>
          </cell>
          <cell r="AX436">
            <v>1</v>
          </cell>
          <cell r="AY436" t="str">
            <v>Mejor</v>
          </cell>
          <cell r="AZ436" t="str">
            <v>Mejor</v>
          </cell>
          <cell r="BA436" t="str">
            <v>Igual</v>
          </cell>
          <cell r="BB436" t="str">
            <v>Mucho mejor</v>
          </cell>
        </row>
        <row r="437">
          <cell r="AL437">
            <v>10</v>
          </cell>
          <cell r="AM437">
            <v>10</v>
          </cell>
          <cell r="AN437">
            <v>10</v>
          </cell>
          <cell r="AO437">
            <v>10</v>
          </cell>
          <cell r="AP437">
            <v>10</v>
          </cell>
          <cell r="AQ437">
            <v>10</v>
          </cell>
          <cell r="AR437">
            <v>10</v>
          </cell>
          <cell r="AS437">
            <v>10</v>
          </cell>
          <cell r="AT437">
            <v>10</v>
          </cell>
          <cell r="AU437" t="str">
            <v>Si</v>
          </cell>
          <cell r="AV437" t="str">
            <v>Si</v>
          </cell>
          <cell r="AW437" t="str">
            <v>Si</v>
          </cell>
          <cell r="AX437">
            <v>1</v>
          </cell>
          <cell r="AY437" t="str">
            <v>Mucho mejor</v>
          </cell>
          <cell r="AZ437" t="str">
            <v>Mucho mejor</v>
          </cell>
          <cell r="BA437" t="str">
            <v>Igual</v>
          </cell>
          <cell r="BB437" t="str">
            <v>Mejor</v>
          </cell>
        </row>
        <row r="438">
          <cell r="AL438">
            <v>9</v>
          </cell>
          <cell r="AM438">
            <v>9</v>
          </cell>
          <cell r="AN438">
            <v>9</v>
          </cell>
          <cell r="AO438">
            <v>9</v>
          </cell>
          <cell r="AP438">
            <v>10</v>
          </cell>
          <cell r="AQ438">
            <v>10</v>
          </cell>
          <cell r="AR438">
            <v>10</v>
          </cell>
          <cell r="AS438">
            <v>10</v>
          </cell>
          <cell r="AT438">
            <v>9</v>
          </cell>
          <cell r="AU438" t="str">
            <v>Si</v>
          </cell>
          <cell r="AV438" t="str">
            <v>Si</v>
          </cell>
          <cell r="AW438" t="str">
            <v>Si</v>
          </cell>
          <cell r="AX438">
            <v>2</v>
          </cell>
          <cell r="AY438" t="str">
            <v>Mejor</v>
          </cell>
          <cell r="AZ438" t="str">
            <v>Mejor</v>
          </cell>
          <cell r="BA438" t="str">
            <v>Igual</v>
          </cell>
          <cell r="BB438" t="str">
            <v>Mucho mejor</v>
          </cell>
        </row>
        <row r="439">
          <cell r="AL439">
            <v>9</v>
          </cell>
          <cell r="AM439">
            <v>9</v>
          </cell>
          <cell r="AN439">
            <v>9</v>
          </cell>
          <cell r="AO439">
            <v>5</v>
          </cell>
          <cell r="AP439">
            <v>8</v>
          </cell>
          <cell r="AQ439">
            <v>8</v>
          </cell>
          <cell r="AR439">
            <v>9</v>
          </cell>
          <cell r="AS439">
            <v>9</v>
          </cell>
          <cell r="AT439">
            <v>9</v>
          </cell>
          <cell r="AU439" t="str">
            <v>Si</v>
          </cell>
          <cell r="AV439" t="str">
            <v>Si</v>
          </cell>
          <cell r="AW439" t="str">
            <v>Si</v>
          </cell>
          <cell r="AX439">
            <v>1</v>
          </cell>
          <cell r="AY439" t="str">
            <v>Mejor</v>
          </cell>
          <cell r="AZ439" t="str">
            <v>Mejor</v>
          </cell>
          <cell r="BA439" t="str">
            <v>Igual</v>
          </cell>
          <cell r="BB439" t="str">
            <v>Igual</v>
          </cell>
        </row>
        <row r="440">
          <cell r="AL440">
            <v>7</v>
          </cell>
          <cell r="AM440">
            <v>7</v>
          </cell>
          <cell r="AN440">
            <v>7</v>
          </cell>
          <cell r="AO440">
            <v>7</v>
          </cell>
          <cell r="AP440">
            <v>7</v>
          </cell>
          <cell r="AQ440">
            <v>7</v>
          </cell>
          <cell r="AR440">
            <v>7</v>
          </cell>
          <cell r="AS440">
            <v>6</v>
          </cell>
          <cell r="AT440">
            <v>6</v>
          </cell>
          <cell r="AU440" t="str">
            <v>No</v>
          </cell>
          <cell r="AV440" t="str">
            <v>No</v>
          </cell>
          <cell r="AW440" t="str">
            <v>No</v>
          </cell>
          <cell r="AX440">
            <v>1</v>
          </cell>
          <cell r="AY440" t="str">
            <v>Igual</v>
          </cell>
          <cell r="AZ440" t="str">
            <v>Igual</v>
          </cell>
          <cell r="BA440" t="str">
            <v>Igual</v>
          </cell>
          <cell r="BB440" t="str">
            <v>Igual</v>
          </cell>
        </row>
        <row r="441">
          <cell r="AL441">
            <v>9</v>
          </cell>
          <cell r="AM441">
            <v>9</v>
          </cell>
          <cell r="AN441">
            <v>9</v>
          </cell>
          <cell r="AO441">
            <v>8</v>
          </cell>
          <cell r="AP441">
            <v>8</v>
          </cell>
          <cell r="AQ441">
            <v>8</v>
          </cell>
          <cell r="AR441">
            <v>6</v>
          </cell>
          <cell r="AS441">
            <v>8</v>
          </cell>
          <cell r="AT441">
            <v>7</v>
          </cell>
          <cell r="AU441" t="str">
            <v>No</v>
          </cell>
          <cell r="AV441" t="str">
            <v>No</v>
          </cell>
          <cell r="AW441" t="str">
            <v>No</v>
          </cell>
          <cell r="AX441">
            <v>1</v>
          </cell>
          <cell r="AY441" t="str">
            <v>Mejor</v>
          </cell>
          <cell r="AZ441" t="str">
            <v>Igual</v>
          </cell>
          <cell r="BA441" t="str">
            <v>Igual</v>
          </cell>
          <cell r="BB441" t="str">
            <v>Mucho mejor</v>
          </cell>
        </row>
        <row r="442">
          <cell r="AL442">
            <v>9</v>
          </cell>
          <cell r="AM442">
            <v>10</v>
          </cell>
          <cell r="AN442">
            <v>10</v>
          </cell>
          <cell r="AO442">
            <v>10</v>
          </cell>
          <cell r="AP442">
            <v>10</v>
          </cell>
          <cell r="AQ442">
            <v>10</v>
          </cell>
          <cell r="AR442">
            <v>10</v>
          </cell>
          <cell r="AS442">
            <v>9</v>
          </cell>
          <cell r="AT442">
            <v>10</v>
          </cell>
          <cell r="AU442" t="str">
            <v>No</v>
          </cell>
          <cell r="AV442" t="str">
            <v>No</v>
          </cell>
          <cell r="AW442" t="str">
            <v>No</v>
          </cell>
          <cell r="AX442">
            <v>3</v>
          </cell>
          <cell r="AY442" t="str">
            <v>Igual</v>
          </cell>
          <cell r="AZ442" t="str">
            <v>Igual</v>
          </cell>
          <cell r="BA442" t="str">
            <v>Igual</v>
          </cell>
          <cell r="BB442" t="str">
            <v>Igual</v>
          </cell>
        </row>
        <row r="443">
          <cell r="AL443">
            <v>9</v>
          </cell>
          <cell r="AM443">
            <v>8</v>
          </cell>
          <cell r="AN443">
            <v>9</v>
          </cell>
          <cell r="AO443">
            <v>8</v>
          </cell>
          <cell r="AP443">
            <v>10</v>
          </cell>
          <cell r="AQ443">
            <v>9</v>
          </cell>
          <cell r="AR443">
            <v>9</v>
          </cell>
          <cell r="AS443">
            <v>9</v>
          </cell>
          <cell r="AT443">
            <v>8</v>
          </cell>
          <cell r="AU443" t="str">
            <v>No</v>
          </cell>
          <cell r="AV443" t="str">
            <v>No</v>
          </cell>
          <cell r="AW443" t="str">
            <v>No</v>
          </cell>
          <cell r="AX443">
            <v>4</v>
          </cell>
          <cell r="AY443" t="str">
            <v>Mejor</v>
          </cell>
          <cell r="AZ443" t="str">
            <v>Mejor</v>
          </cell>
          <cell r="BA443" t="str">
            <v>Mejor</v>
          </cell>
          <cell r="BB443" t="str">
            <v>Mejor</v>
          </cell>
        </row>
        <row r="444">
          <cell r="AL444">
            <v>9</v>
          </cell>
          <cell r="AM444">
            <v>9</v>
          </cell>
          <cell r="AN444">
            <v>9</v>
          </cell>
          <cell r="AO444">
            <v>9</v>
          </cell>
          <cell r="AP444">
            <v>10</v>
          </cell>
          <cell r="AQ444">
            <v>10</v>
          </cell>
          <cell r="AR444">
            <v>10</v>
          </cell>
          <cell r="AS444">
            <v>10</v>
          </cell>
          <cell r="AT444">
            <v>10</v>
          </cell>
          <cell r="AU444" t="str">
            <v>No</v>
          </cell>
          <cell r="AV444" t="str">
            <v>No</v>
          </cell>
          <cell r="AW444" t="str">
            <v>No</v>
          </cell>
          <cell r="AX444">
            <v>3</v>
          </cell>
          <cell r="AY444" t="str">
            <v>Igual</v>
          </cell>
          <cell r="AZ444" t="str">
            <v>Igual</v>
          </cell>
          <cell r="BA444" t="str">
            <v>Igual</v>
          </cell>
          <cell r="BB444" t="str">
            <v>Igual</v>
          </cell>
        </row>
        <row r="445">
          <cell r="AL445">
            <v>9</v>
          </cell>
          <cell r="AM445">
            <v>9</v>
          </cell>
          <cell r="AN445">
            <v>9</v>
          </cell>
          <cell r="AO445">
            <v>6</v>
          </cell>
          <cell r="AP445">
            <v>10</v>
          </cell>
          <cell r="AQ445">
            <v>10</v>
          </cell>
          <cell r="AR445">
            <v>9</v>
          </cell>
          <cell r="AS445">
            <v>10</v>
          </cell>
          <cell r="AT445">
            <v>9</v>
          </cell>
          <cell r="AU445" t="str">
            <v>No</v>
          </cell>
          <cell r="AV445" t="str">
            <v>No</v>
          </cell>
          <cell r="AW445" t="str">
            <v>No</v>
          </cell>
          <cell r="AX445">
            <v>4</v>
          </cell>
          <cell r="AY445" t="str">
            <v>Mejor</v>
          </cell>
          <cell r="AZ445" t="str">
            <v>Mucho mejor</v>
          </cell>
          <cell r="BA445" t="str">
            <v>Mejor</v>
          </cell>
          <cell r="BB445" t="str">
            <v>Mucho mejor</v>
          </cell>
        </row>
        <row r="446">
          <cell r="AL446">
            <v>10</v>
          </cell>
          <cell r="AM446">
            <v>8</v>
          </cell>
          <cell r="AN446">
            <v>8</v>
          </cell>
          <cell r="AO446">
            <v>9</v>
          </cell>
          <cell r="AP446">
            <v>9</v>
          </cell>
          <cell r="AQ446">
            <v>9</v>
          </cell>
          <cell r="AR446">
            <v>9</v>
          </cell>
          <cell r="AS446">
            <v>9</v>
          </cell>
          <cell r="AT446">
            <v>9</v>
          </cell>
          <cell r="AU446" t="str">
            <v>Si</v>
          </cell>
          <cell r="AV446" t="str">
            <v>Si</v>
          </cell>
          <cell r="AW446" t="str">
            <v>Si</v>
          </cell>
          <cell r="AX446">
            <v>1</v>
          </cell>
          <cell r="AY446" t="str">
            <v>Igual</v>
          </cell>
          <cell r="AZ446" t="str">
            <v>Igual</v>
          </cell>
          <cell r="BA446" t="str">
            <v>Igual</v>
          </cell>
          <cell r="BB446" t="str">
            <v>Mucho mejor</v>
          </cell>
        </row>
        <row r="447">
          <cell r="AL447">
            <v>10</v>
          </cell>
          <cell r="AM447">
            <v>8</v>
          </cell>
          <cell r="AN447">
            <v>10</v>
          </cell>
          <cell r="AO447">
            <v>5</v>
          </cell>
          <cell r="AP447">
            <v>10</v>
          </cell>
          <cell r="AQ447">
            <v>10</v>
          </cell>
          <cell r="AR447">
            <v>10</v>
          </cell>
          <cell r="AS447">
            <v>10</v>
          </cell>
          <cell r="AT447">
            <v>9</v>
          </cell>
          <cell r="AU447" t="str">
            <v>Si</v>
          </cell>
          <cell r="AV447" t="str">
            <v>Si</v>
          </cell>
          <cell r="AW447" t="str">
            <v>Si</v>
          </cell>
          <cell r="AX447">
            <v>4</v>
          </cell>
          <cell r="AY447" t="str">
            <v>Mejor</v>
          </cell>
          <cell r="AZ447" t="str">
            <v>Igual</v>
          </cell>
          <cell r="BA447" t="str">
            <v>Igual</v>
          </cell>
          <cell r="BB447" t="str">
            <v>Mejor</v>
          </cell>
        </row>
        <row r="448">
          <cell r="AL448">
            <v>10</v>
          </cell>
          <cell r="AM448">
            <v>10</v>
          </cell>
          <cell r="AN448">
            <v>10</v>
          </cell>
          <cell r="AO448">
            <v>10</v>
          </cell>
          <cell r="AP448">
            <v>10</v>
          </cell>
          <cell r="AQ448">
            <v>10</v>
          </cell>
          <cell r="AR448">
            <v>9</v>
          </cell>
          <cell r="AS448">
            <v>9</v>
          </cell>
          <cell r="AT448">
            <v>8</v>
          </cell>
          <cell r="AU448" t="str">
            <v>Si</v>
          </cell>
          <cell r="AV448" t="str">
            <v>Si</v>
          </cell>
          <cell r="AW448" t="str">
            <v>Si</v>
          </cell>
          <cell r="AX448">
            <v>1</v>
          </cell>
          <cell r="AY448" t="str">
            <v>Igual</v>
          </cell>
          <cell r="AZ448" t="str">
            <v>Mejor</v>
          </cell>
          <cell r="BA448" t="str">
            <v>Igual</v>
          </cell>
          <cell r="BB448" t="str">
            <v>Mucho mejor</v>
          </cell>
        </row>
        <row r="449">
          <cell r="AL449">
            <v>8</v>
          </cell>
          <cell r="AM449">
            <v>10</v>
          </cell>
          <cell r="AN449">
            <v>10</v>
          </cell>
          <cell r="AO449">
            <v>5</v>
          </cell>
          <cell r="AP449">
            <v>10</v>
          </cell>
          <cell r="AQ449">
            <v>10</v>
          </cell>
          <cell r="AR449">
            <v>10</v>
          </cell>
          <cell r="AS449">
            <v>10</v>
          </cell>
          <cell r="AT449">
            <v>5</v>
          </cell>
          <cell r="AU449" t="str">
            <v>No</v>
          </cell>
          <cell r="AV449" t="str">
            <v>No</v>
          </cell>
          <cell r="AW449" t="str">
            <v>No</v>
          </cell>
          <cell r="AX449">
            <v>4</v>
          </cell>
          <cell r="AY449" t="str">
            <v>Mejor</v>
          </cell>
          <cell r="AZ449" t="str">
            <v>Mucho mejor</v>
          </cell>
          <cell r="BA449" t="str">
            <v>Igual</v>
          </cell>
          <cell r="BB449" t="str">
            <v>Mucho mejor</v>
          </cell>
        </row>
        <row r="450">
          <cell r="AL450">
            <v>10</v>
          </cell>
          <cell r="AM450">
            <v>10</v>
          </cell>
          <cell r="AN450">
            <v>10</v>
          </cell>
          <cell r="AO450">
            <v>9</v>
          </cell>
          <cell r="AP450">
            <v>10</v>
          </cell>
          <cell r="AQ450">
            <v>10</v>
          </cell>
          <cell r="AR450">
            <v>10</v>
          </cell>
          <cell r="AS450">
            <v>9</v>
          </cell>
          <cell r="AT450">
            <v>9</v>
          </cell>
          <cell r="AU450" t="str">
            <v>No</v>
          </cell>
          <cell r="AV450" t="str">
            <v>No</v>
          </cell>
          <cell r="AW450" t="str">
            <v>No</v>
          </cell>
          <cell r="AX450">
            <v>1</v>
          </cell>
          <cell r="AY450" t="str">
            <v>Mejor</v>
          </cell>
          <cell r="AZ450" t="str">
            <v>Igual</v>
          </cell>
          <cell r="BA450" t="str">
            <v>Igual</v>
          </cell>
          <cell r="BB450" t="str">
            <v>Igual</v>
          </cell>
        </row>
        <row r="451">
          <cell r="AL451">
            <v>9</v>
          </cell>
          <cell r="AM451">
            <v>8</v>
          </cell>
          <cell r="AN451">
            <v>9</v>
          </cell>
          <cell r="AO451">
            <v>7</v>
          </cell>
          <cell r="AP451">
            <v>10</v>
          </cell>
          <cell r="AQ451">
            <v>10</v>
          </cell>
          <cell r="AR451">
            <v>10</v>
          </cell>
          <cell r="AS451">
            <v>8</v>
          </cell>
          <cell r="AT451">
            <v>7</v>
          </cell>
          <cell r="AU451" t="str">
            <v>No</v>
          </cell>
          <cell r="AV451" t="str">
            <v>No</v>
          </cell>
          <cell r="AW451" t="str">
            <v>No</v>
          </cell>
          <cell r="AX451">
            <v>1</v>
          </cell>
          <cell r="AY451" t="str">
            <v>Igual</v>
          </cell>
          <cell r="AZ451" t="str">
            <v>Igual</v>
          </cell>
          <cell r="BA451" t="str">
            <v>Igual</v>
          </cell>
          <cell r="BB451" t="str">
            <v>Igual</v>
          </cell>
        </row>
        <row r="452">
          <cell r="AL452">
            <v>9</v>
          </cell>
          <cell r="AM452">
            <v>9</v>
          </cell>
          <cell r="AN452">
            <v>9</v>
          </cell>
          <cell r="AO452">
            <v>5</v>
          </cell>
          <cell r="AP452">
            <v>10</v>
          </cell>
          <cell r="AQ452">
            <v>9</v>
          </cell>
          <cell r="AR452">
            <v>9</v>
          </cell>
          <cell r="AS452">
            <v>9</v>
          </cell>
          <cell r="AT452">
            <v>9</v>
          </cell>
          <cell r="AU452" t="str">
            <v>Si</v>
          </cell>
          <cell r="AV452" t="str">
            <v>Si</v>
          </cell>
          <cell r="AW452" t="str">
            <v>Si</v>
          </cell>
          <cell r="AX452">
            <v>3</v>
          </cell>
          <cell r="AY452" t="str">
            <v>Igual</v>
          </cell>
          <cell r="AZ452" t="str">
            <v>Igual</v>
          </cell>
          <cell r="BA452" t="str">
            <v>Igual</v>
          </cell>
          <cell r="BB452" t="str">
            <v>Igual</v>
          </cell>
        </row>
        <row r="453">
          <cell r="AL453">
            <v>7</v>
          </cell>
          <cell r="AM453">
            <v>8</v>
          </cell>
          <cell r="AN453">
            <v>10</v>
          </cell>
          <cell r="AO453">
            <v>7</v>
          </cell>
          <cell r="AP453">
            <v>7</v>
          </cell>
          <cell r="AQ453">
            <v>8</v>
          </cell>
          <cell r="AR453">
            <v>8</v>
          </cell>
          <cell r="AS453">
            <v>8</v>
          </cell>
          <cell r="AT453">
            <v>7</v>
          </cell>
          <cell r="AU453" t="str">
            <v>Si</v>
          </cell>
          <cell r="AV453" t="str">
            <v>Si</v>
          </cell>
          <cell r="AW453" t="str">
            <v>Si</v>
          </cell>
          <cell r="AX453">
            <v>1</v>
          </cell>
          <cell r="AY453" t="str">
            <v>Igual</v>
          </cell>
          <cell r="AZ453" t="str">
            <v>Igual</v>
          </cell>
          <cell r="BA453" t="str">
            <v>Igual</v>
          </cell>
          <cell r="BB453" t="str">
            <v>Igual</v>
          </cell>
        </row>
        <row r="454">
          <cell r="AL454">
            <v>8</v>
          </cell>
          <cell r="AM454">
            <v>8</v>
          </cell>
          <cell r="AN454">
            <v>8</v>
          </cell>
          <cell r="AO454">
            <v>5</v>
          </cell>
          <cell r="AP454">
            <v>8</v>
          </cell>
          <cell r="AQ454">
            <v>8</v>
          </cell>
          <cell r="AR454">
            <v>8</v>
          </cell>
          <cell r="AS454">
            <v>8</v>
          </cell>
          <cell r="AT454">
            <v>8</v>
          </cell>
          <cell r="AU454" t="str">
            <v>Si</v>
          </cell>
          <cell r="AV454" t="str">
            <v>Si</v>
          </cell>
          <cell r="AW454" t="str">
            <v>Si</v>
          </cell>
          <cell r="AX454">
            <v>4</v>
          </cell>
          <cell r="AY454" t="str">
            <v>Mejor</v>
          </cell>
          <cell r="AZ454" t="str">
            <v>Mejor</v>
          </cell>
          <cell r="BA454" t="str">
            <v>Igual</v>
          </cell>
          <cell r="BB454" t="str">
            <v>Mucho mejor</v>
          </cell>
        </row>
        <row r="455">
          <cell r="AL455">
            <v>9</v>
          </cell>
          <cell r="AM455">
            <v>10</v>
          </cell>
          <cell r="AN455">
            <v>10</v>
          </cell>
          <cell r="AO455">
            <v>6</v>
          </cell>
          <cell r="AP455">
            <v>10</v>
          </cell>
          <cell r="AQ455">
            <v>10</v>
          </cell>
          <cell r="AR455">
            <v>10</v>
          </cell>
          <cell r="AS455">
            <v>10</v>
          </cell>
          <cell r="AT455">
            <v>9</v>
          </cell>
          <cell r="AU455" t="str">
            <v>No</v>
          </cell>
          <cell r="AV455" t="str">
            <v>No</v>
          </cell>
          <cell r="AW455" t="str">
            <v>No</v>
          </cell>
          <cell r="AX455">
            <v>2</v>
          </cell>
          <cell r="AY455" t="str">
            <v>Mejor</v>
          </cell>
          <cell r="AZ455" t="str">
            <v>Mejor</v>
          </cell>
          <cell r="BA455" t="str">
            <v>Igual</v>
          </cell>
          <cell r="BB455" t="str">
            <v>Mejor</v>
          </cell>
        </row>
        <row r="456">
          <cell r="AL456">
            <v>10</v>
          </cell>
          <cell r="AM456">
            <v>10</v>
          </cell>
          <cell r="AN456">
            <v>9</v>
          </cell>
          <cell r="AO456">
            <v>9</v>
          </cell>
          <cell r="AP456">
            <v>9</v>
          </cell>
          <cell r="AQ456">
            <v>9</v>
          </cell>
          <cell r="AR456">
            <v>9</v>
          </cell>
          <cell r="AS456">
            <v>9</v>
          </cell>
          <cell r="AT456">
            <v>9</v>
          </cell>
          <cell r="AU456" t="str">
            <v>No</v>
          </cell>
          <cell r="AV456" t="str">
            <v>No</v>
          </cell>
          <cell r="AW456" t="str">
            <v>No</v>
          </cell>
          <cell r="AX456">
            <v>4</v>
          </cell>
          <cell r="AY456" t="str">
            <v>Igual</v>
          </cell>
          <cell r="AZ456" t="str">
            <v>Igual</v>
          </cell>
          <cell r="BA456" t="str">
            <v>Igual</v>
          </cell>
          <cell r="BB456" t="str">
            <v>Mucho mejor</v>
          </cell>
        </row>
        <row r="457">
          <cell r="AL457">
            <v>10</v>
          </cell>
          <cell r="AM457">
            <v>9</v>
          </cell>
          <cell r="AN457">
            <v>9</v>
          </cell>
          <cell r="AO457">
            <v>7</v>
          </cell>
          <cell r="AP457">
            <v>10</v>
          </cell>
          <cell r="AQ457">
            <v>10</v>
          </cell>
          <cell r="AR457">
            <v>10</v>
          </cell>
          <cell r="AS457">
            <v>10</v>
          </cell>
          <cell r="AT457">
            <v>9</v>
          </cell>
          <cell r="AU457" t="str">
            <v>No</v>
          </cell>
          <cell r="AV457" t="str">
            <v>No</v>
          </cell>
          <cell r="AW457" t="str">
            <v>No</v>
          </cell>
          <cell r="AX457">
            <v>4</v>
          </cell>
          <cell r="AY457" t="str">
            <v>Mejor</v>
          </cell>
          <cell r="AZ457" t="str">
            <v>Mejor</v>
          </cell>
          <cell r="BA457" t="str">
            <v>Mejor</v>
          </cell>
          <cell r="BB457" t="str">
            <v>Mucho mejor</v>
          </cell>
        </row>
        <row r="458">
          <cell r="AL458">
            <v>9</v>
          </cell>
          <cell r="AM458">
            <v>9</v>
          </cell>
          <cell r="AN458">
            <v>9</v>
          </cell>
          <cell r="AO458">
            <v>7</v>
          </cell>
          <cell r="AP458">
            <v>10</v>
          </cell>
          <cell r="AQ458">
            <v>9</v>
          </cell>
          <cell r="AR458">
            <v>9</v>
          </cell>
          <cell r="AS458">
            <v>10</v>
          </cell>
          <cell r="AT458">
            <v>9</v>
          </cell>
          <cell r="AU458" t="str">
            <v>No</v>
          </cell>
          <cell r="AV458" t="str">
            <v>No</v>
          </cell>
          <cell r="AW458" t="str">
            <v>No</v>
          </cell>
          <cell r="AX458">
            <v>4</v>
          </cell>
          <cell r="AY458" t="str">
            <v>Igual</v>
          </cell>
          <cell r="AZ458" t="str">
            <v>Igual</v>
          </cell>
          <cell r="BA458" t="str">
            <v>Igual</v>
          </cell>
          <cell r="BB458" t="str">
            <v>Mucho mejor</v>
          </cell>
        </row>
        <row r="459">
          <cell r="AL459">
            <v>10</v>
          </cell>
          <cell r="AM459">
            <v>10</v>
          </cell>
          <cell r="AN459">
            <v>10</v>
          </cell>
          <cell r="AO459">
            <v>5</v>
          </cell>
          <cell r="AP459">
            <v>10</v>
          </cell>
          <cell r="AQ459">
            <v>10</v>
          </cell>
          <cell r="AR459">
            <v>10</v>
          </cell>
          <cell r="AS459">
            <v>10</v>
          </cell>
          <cell r="AT459">
            <v>7</v>
          </cell>
          <cell r="AU459" t="str">
            <v>No</v>
          </cell>
          <cell r="AV459" t="str">
            <v>No</v>
          </cell>
          <cell r="AW459" t="str">
            <v>No</v>
          </cell>
          <cell r="AX459">
            <v>3</v>
          </cell>
          <cell r="AY459" t="str">
            <v>Mejor</v>
          </cell>
          <cell r="AZ459" t="str">
            <v>Mejor</v>
          </cell>
          <cell r="BA459" t="str">
            <v>Igual</v>
          </cell>
          <cell r="BB459" t="str">
            <v>Mucho mejor</v>
          </cell>
        </row>
        <row r="460">
          <cell r="AL460">
            <v>10</v>
          </cell>
          <cell r="AM460">
            <v>10</v>
          </cell>
          <cell r="AN460">
            <v>10</v>
          </cell>
          <cell r="AO460">
            <v>10</v>
          </cell>
          <cell r="AP460">
            <v>10</v>
          </cell>
          <cell r="AQ460">
            <v>10</v>
          </cell>
          <cell r="AR460">
            <v>10</v>
          </cell>
          <cell r="AS460">
            <v>10</v>
          </cell>
          <cell r="AT460">
            <v>10</v>
          </cell>
          <cell r="AU460" t="str">
            <v>Si</v>
          </cell>
          <cell r="AV460" t="str">
            <v>Si</v>
          </cell>
          <cell r="AW460" t="str">
            <v>Si</v>
          </cell>
          <cell r="AX460">
            <v>3</v>
          </cell>
          <cell r="AY460" t="str">
            <v>Igual</v>
          </cell>
          <cell r="AZ460" t="str">
            <v>Igual</v>
          </cell>
          <cell r="BA460" t="str">
            <v>Igual</v>
          </cell>
          <cell r="BB460" t="str">
            <v>Igual</v>
          </cell>
        </row>
        <row r="461">
          <cell r="AL461">
            <v>10</v>
          </cell>
          <cell r="AM461">
            <v>10</v>
          </cell>
          <cell r="AN461">
            <v>8</v>
          </cell>
          <cell r="AO461">
            <v>9</v>
          </cell>
          <cell r="AP461">
            <v>9</v>
          </cell>
          <cell r="AQ461">
            <v>9</v>
          </cell>
          <cell r="AR461">
            <v>10</v>
          </cell>
          <cell r="AS461">
            <v>10</v>
          </cell>
          <cell r="AT461">
            <v>8</v>
          </cell>
          <cell r="AU461" t="str">
            <v>No</v>
          </cell>
          <cell r="AV461" t="str">
            <v>No</v>
          </cell>
          <cell r="AW461" t="str">
            <v>No</v>
          </cell>
          <cell r="AX461">
            <v>3</v>
          </cell>
          <cell r="AY461" t="str">
            <v>Igual</v>
          </cell>
          <cell r="AZ461" t="str">
            <v>Igual</v>
          </cell>
          <cell r="BA461" t="str">
            <v>Igual</v>
          </cell>
          <cell r="BB461" t="str">
            <v>Igual</v>
          </cell>
        </row>
        <row r="462">
          <cell r="AL462">
            <v>10</v>
          </cell>
          <cell r="AM462">
            <v>10</v>
          </cell>
          <cell r="AN462">
            <v>10</v>
          </cell>
          <cell r="AO462">
            <v>10</v>
          </cell>
          <cell r="AP462">
            <v>10</v>
          </cell>
          <cell r="AQ462">
            <v>10</v>
          </cell>
          <cell r="AR462">
            <v>10</v>
          </cell>
          <cell r="AS462">
            <v>10</v>
          </cell>
          <cell r="AT462">
            <v>10</v>
          </cell>
          <cell r="AU462" t="str">
            <v>Si</v>
          </cell>
          <cell r="AV462" t="str">
            <v>No</v>
          </cell>
          <cell r="AW462" t="str">
            <v>No</v>
          </cell>
          <cell r="AX462">
            <v>4</v>
          </cell>
          <cell r="AY462" t="str">
            <v>Mejor</v>
          </cell>
          <cell r="AZ462" t="str">
            <v>Mejor</v>
          </cell>
          <cell r="BA462" t="str">
            <v>Mejor</v>
          </cell>
          <cell r="BB462" t="str">
            <v>Mucho mejor</v>
          </cell>
        </row>
        <row r="463">
          <cell r="AL463">
            <v>9</v>
          </cell>
          <cell r="AM463">
            <v>9</v>
          </cell>
          <cell r="AN463">
            <v>10</v>
          </cell>
          <cell r="AO463">
            <v>4</v>
          </cell>
          <cell r="AP463">
            <v>9</v>
          </cell>
          <cell r="AQ463">
            <v>9</v>
          </cell>
          <cell r="AR463">
            <v>10</v>
          </cell>
          <cell r="AS463">
            <v>10</v>
          </cell>
          <cell r="AT463">
            <v>7</v>
          </cell>
          <cell r="AU463" t="str">
            <v>Si</v>
          </cell>
          <cell r="AV463" t="str">
            <v>Si</v>
          </cell>
          <cell r="AW463" t="str">
            <v>Si</v>
          </cell>
          <cell r="AX463">
            <v>4</v>
          </cell>
          <cell r="AY463" t="str">
            <v>Igual</v>
          </cell>
          <cell r="AZ463" t="str">
            <v>Igual</v>
          </cell>
          <cell r="BA463" t="str">
            <v>Igual</v>
          </cell>
          <cell r="BB463" t="str">
            <v>Igual</v>
          </cell>
        </row>
        <row r="464">
          <cell r="AL464">
            <v>6</v>
          </cell>
          <cell r="AM464">
            <v>8</v>
          </cell>
          <cell r="AN464">
            <v>8</v>
          </cell>
          <cell r="AO464">
            <v>8</v>
          </cell>
          <cell r="AP464">
            <v>8</v>
          </cell>
          <cell r="AQ464">
            <v>8</v>
          </cell>
          <cell r="AR464">
            <v>8</v>
          </cell>
          <cell r="AS464">
            <v>6</v>
          </cell>
          <cell r="AT464">
            <v>8</v>
          </cell>
          <cell r="AU464" t="str">
            <v>No</v>
          </cell>
          <cell r="AV464" t="str">
            <v>No</v>
          </cell>
          <cell r="AW464" t="str">
            <v>No</v>
          </cell>
          <cell r="AX464">
            <v>4</v>
          </cell>
          <cell r="AY464" t="str">
            <v>Mejor</v>
          </cell>
          <cell r="AZ464" t="str">
            <v>Igual</v>
          </cell>
          <cell r="BA464" t="str">
            <v>Mejor</v>
          </cell>
          <cell r="BB464" t="str">
            <v>Mejor</v>
          </cell>
        </row>
        <row r="465">
          <cell r="AL465">
            <v>10</v>
          </cell>
          <cell r="AM465">
            <v>10</v>
          </cell>
          <cell r="AN465">
            <v>10</v>
          </cell>
          <cell r="AO465">
            <v>6</v>
          </cell>
          <cell r="AP465">
            <v>10</v>
          </cell>
          <cell r="AQ465">
            <v>10</v>
          </cell>
          <cell r="AR465">
            <v>10</v>
          </cell>
          <cell r="AS465">
            <v>10</v>
          </cell>
          <cell r="AT465">
            <v>8</v>
          </cell>
          <cell r="AU465" t="str">
            <v>No</v>
          </cell>
          <cell r="AV465" t="str">
            <v>No</v>
          </cell>
          <cell r="AW465" t="str">
            <v>No</v>
          </cell>
          <cell r="AX465">
            <v>4</v>
          </cell>
          <cell r="AY465" t="str">
            <v>Mejor</v>
          </cell>
          <cell r="AZ465" t="str">
            <v>Mejor</v>
          </cell>
          <cell r="BA465" t="str">
            <v>Mejor</v>
          </cell>
          <cell r="BB465" t="str">
            <v>Mejor</v>
          </cell>
        </row>
        <row r="466">
          <cell r="AL466">
            <v>9</v>
          </cell>
          <cell r="AM466">
            <v>9</v>
          </cell>
          <cell r="AN466">
            <v>10</v>
          </cell>
          <cell r="AO466">
            <v>9</v>
          </cell>
          <cell r="AP466">
            <v>10</v>
          </cell>
          <cell r="AQ466">
            <v>9</v>
          </cell>
          <cell r="AR466">
            <v>10</v>
          </cell>
          <cell r="AS466">
            <v>9</v>
          </cell>
          <cell r="AT466">
            <v>9</v>
          </cell>
          <cell r="AU466" t="str">
            <v>No</v>
          </cell>
          <cell r="AV466" t="str">
            <v>No</v>
          </cell>
          <cell r="AW466" t="str">
            <v>No</v>
          </cell>
          <cell r="AX466">
            <v>1</v>
          </cell>
          <cell r="AY466" t="str">
            <v>Igual</v>
          </cell>
          <cell r="AZ466" t="str">
            <v>Igual</v>
          </cell>
          <cell r="BA466" t="str">
            <v>Igual</v>
          </cell>
          <cell r="BB466" t="str">
            <v>Mejor</v>
          </cell>
        </row>
        <row r="467">
          <cell r="AL467">
            <v>7</v>
          </cell>
          <cell r="AM467">
            <v>6</v>
          </cell>
          <cell r="AN467">
            <v>8</v>
          </cell>
          <cell r="AO467">
            <v>5</v>
          </cell>
          <cell r="AP467">
            <v>8</v>
          </cell>
          <cell r="AQ467">
            <v>7</v>
          </cell>
          <cell r="AR467">
            <v>7</v>
          </cell>
          <cell r="AS467">
            <v>7</v>
          </cell>
          <cell r="AT467">
            <v>7</v>
          </cell>
          <cell r="AU467" t="str">
            <v>Si</v>
          </cell>
          <cell r="AV467" t="str">
            <v>Si</v>
          </cell>
          <cell r="AW467" t="str">
            <v>Si</v>
          </cell>
          <cell r="AX467">
            <v>1</v>
          </cell>
          <cell r="AY467" t="str">
            <v>Igual</v>
          </cell>
          <cell r="AZ467" t="str">
            <v>Igual</v>
          </cell>
          <cell r="BA467" t="str">
            <v>Igual</v>
          </cell>
          <cell r="BB467" t="str">
            <v>Igual</v>
          </cell>
        </row>
        <row r="468">
          <cell r="AL468">
            <v>8</v>
          </cell>
          <cell r="AM468">
            <v>8</v>
          </cell>
          <cell r="AN468">
            <v>8</v>
          </cell>
          <cell r="AO468">
            <v>7</v>
          </cell>
          <cell r="AP468">
            <v>9</v>
          </cell>
          <cell r="AQ468">
            <v>9</v>
          </cell>
          <cell r="AR468">
            <v>9</v>
          </cell>
          <cell r="AS468">
            <v>9</v>
          </cell>
          <cell r="AT468">
            <v>8</v>
          </cell>
          <cell r="AU468" t="str">
            <v>No</v>
          </cell>
          <cell r="AV468" t="str">
            <v>No</v>
          </cell>
          <cell r="AW468" t="str">
            <v>No</v>
          </cell>
          <cell r="AX468">
            <v>1</v>
          </cell>
          <cell r="AY468" t="str">
            <v>Igual</v>
          </cell>
          <cell r="AZ468" t="str">
            <v>Igual</v>
          </cell>
          <cell r="BA468" t="str">
            <v>Igual</v>
          </cell>
          <cell r="BB468" t="str">
            <v>Igual</v>
          </cell>
        </row>
        <row r="469">
          <cell r="AL469">
            <v>9</v>
          </cell>
          <cell r="AM469">
            <v>10</v>
          </cell>
          <cell r="AN469">
            <v>10</v>
          </cell>
          <cell r="AO469">
            <v>3</v>
          </cell>
          <cell r="AP469">
            <v>8</v>
          </cell>
          <cell r="AQ469">
            <v>8</v>
          </cell>
          <cell r="AR469">
            <v>8</v>
          </cell>
          <cell r="AS469">
            <v>8</v>
          </cell>
          <cell r="AT469">
            <v>8</v>
          </cell>
          <cell r="AU469" t="str">
            <v>Si</v>
          </cell>
          <cell r="AV469" t="str">
            <v>Si</v>
          </cell>
          <cell r="AW469" t="str">
            <v>Si</v>
          </cell>
          <cell r="AX469">
            <v>1</v>
          </cell>
          <cell r="AY469" t="str">
            <v>Igual</v>
          </cell>
          <cell r="AZ469" t="str">
            <v>Igual</v>
          </cell>
          <cell r="BA469" t="str">
            <v>Igual</v>
          </cell>
          <cell r="BB469" t="str">
            <v>Igual</v>
          </cell>
        </row>
        <row r="470">
          <cell r="AL470">
            <v>8</v>
          </cell>
          <cell r="AM470">
            <v>8</v>
          </cell>
          <cell r="AN470">
            <v>8</v>
          </cell>
          <cell r="AO470">
            <v>8</v>
          </cell>
          <cell r="AP470">
            <v>8</v>
          </cell>
          <cell r="AQ470">
            <v>8</v>
          </cell>
          <cell r="AR470">
            <v>8</v>
          </cell>
          <cell r="AS470">
            <v>8</v>
          </cell>
          <cell r="AT470">
            <v>8</v>
          </cell>
          <cell r="AU470" t="str">
            <v>Si</v>
          </cell>
          <cell r="AV470" t="str">
            <v>Si</v>
          </cell>
          <cell r="AW470" t="str">
            <v>Si</v>
          </cell>
          <cell r="AX470">
            <v>1</v>
          </cell>
          <cell r="AY470" t="str">
            <v>Mejor</v>
          </cell>
          <cell r="AZ470" t="str">
            <v>Igual</v>
          </cell>
          <cell r="BA470" t="str">
            <v>Igual</v>
          </cell>
          <cell r="BB470" t="str">
            <v>Mucho mejor</v>
          </cell>
        </row>
        <row r="471">
          <cell r="AL471">
            <v>7</v>
          </cell>
          <cell r="AM471">
            <v>6</v>
          </cell>
          <cell r="AN471">
            <v>7</v>
          </cell>
          <cell r="AO471">
            <v>5</v>
          </cell>
          <cell r="AP471">
            <v>7</v>
          </cell>
          <cell r="AQ471">
            <v>6</v>
          </cell>
          <cell r="AR471">
            <v>7</v>
          </cell>
          <cell r="AS471">
            <v>6</v>
          </cell>
          <cell r="AT471">
            <v>7</v>
          </cell>
          <cell r="AU471" t="str">
            <v>No</v>
          </cell>
          <cell r="AV471" t="str">
            <v>No</v>
          </cell>
          <cell r="AW471" t="str">
            <v>No</v>
          </cell>
          <cell r="AX471">
            <v>1</v>
          </cell>
          <cell r="AY471" t="str">
            <v>Igual</v>
          </cell>
          <cell r="AZ471" t="str">
            <v>Peor</v>
          </cell>
          <cell r="BA471" t="str">
            <v>Igual</v>
          </cell>
          <cell r="BB471" t="str">
            <v>Igual</v>
          </cell>
        </row>
        <row r="472">
          <cell r="AL472">
            <v>8</v>
          </cell>
          <cell r="AM472">
            <v>8</v>
          </cell>
          <cell r="AN472">
            <v>8</v>
          </cell>
          <cell r="AO472">
            <v>8</v>
          </cell>
          <cell r="AP472">
            <v>8</v>
          </cell>
          <cell r="AQ472">
            <v>8</v>
          </cell>
          <cell r="AR472">
            <v>8</v>
          </cell>
          <cell r="AS472">
            <v>8</v>
          </cell>
          <cell r="AT472">
            <v>8</v>
          </cell>
          <cell r="AU472" t="str">
            <v>Si</v>
          </cell>
          <cell r="AV472" t="str">
            <v>Si</v>
          </cell>
          <cell r="AW472" t="str">
            <v>Si</v>
          </cell>
          <cell r="AX472">
            <v>4</v>
          </cell>
          <cell r="AY472" t="str">
            <v>Igual</v>
          </cell>
          <cell r="AZ472" t="str">
            <v>Igual</v>
          </cell>
          <cell r="BA472" t="str">
            <v>Igual</v>
          </cell>
          <cell r="BB472" t="str">
            <v>Igual</v>
          </cell>
        </row>
        <row r="473">
          <cell r="AL473">
            <v>6</v>
          </cell>
          <cell r="AM473">
            <v>8</v>
          </cell>
          <cell r="AN473">
            <v>8</v>
          </cell>
          <cell r="AO473">
            <v>5</v>
          </cell>
          <cell r="AP473">
            <v>8</v>
          </cell>
          <cell r="AQ473">
            <v>7</v>
          </cell>
          <cell r="AR473">
            <v>8</v>
          </cell>
          <cell r="AS473">
            <v>7</v>
          </cell>
          <cell r="AT473">
            <v>7</v>
          </cell>
          <cell r="AU473" t="str">
            <v>No</v>
          </cell>
          <cell r="AV473" t="str">
            <v>No</v>
          </cell>
          <cell r="AW473" t="str">
            <v>No</v>
          </cell>
          <cell r="AX473">
            <v>4</v>
          </cell>
          <cell r="AY473" t="str">
            <v>Mejor</v>
          </cell>
          <cell r="AZ473" t="str">
            <v>Igual</v>
          </cell>
          <cell r="BA473" t="str">
            <v>Igual</v>
          </cell>
          <cell r="BB473" t="str">
            <v>Mucho mejor</v>
          </cell>
        </row>
        <row r="474">
          <cell r="AL474">
            <v>8</v>
          </cell>
          <cell r="AM474">
            <v>8</v>
          </cell>
          <cell r="AN474">
            <v>8</v>
          </cell>
          <cell r="AO474">
            <v>5</v>
          </cell>
          <cell r="AP474">
            <v>8</v>
          </cell>
          <cell r="AQ474">
            <v>8</v>
          </cell>
          <cell r="AR474">
            <v>8</v>
          </cell>
          <cell r="AS474">
            <v>8</v>
          </cell>
          <cell r="AT474">
            <v>8</v>
          </cell>
          <cell r="AU474" t="str">
            <v>No</v>
          </cell>
          <cell r="AV474" t="str">
            <v>No</v>
          </cell>
          <cell r="AW474" t="str">
            <v>No</v>
          </cell>
          <cell r="AX474">
            <v>99</v>
          </cell>
          <cell r="AY474" t="str">
            <v>Igual</v>
          </cell>
          <cell r="AZ474" t="str">
            <v>Igual</v>
          </cell>
          <cell r="BA474" t="str">
            <v>Igual</v>
          </cell>
          <cell r="BB474" t="str">
            <v>Igual</v>
          </cell>
        </row>
        <row r="475">
          <cell r="AL475">
            <v>9</v>
          </cell>
          <cell r="AM475">
            <v>9</v>
          </cell>
          <cell r="AN475">
            <v>9</v>
          </cell>
          <cell r="AO475">
            <v>6</v>
          </cell>
          <cell r="AP475">
            <v>8</v>
          </cell>
          <cell r="AQ475">
            <v>8</v>
          </cell>
          <cell r="AR475">
            <v>9</v>
          </cell>
          <cell r="AS475">
            <v>9</v>
          </cell>
          <cell r="AT475">
            <v>9</v>
          </cell>
          <cell r="AU475" t="str">
            <v>Si</v>
          </cell>
          <cell r="AV475" t="str">
            <v>No</v>
          </cell>
          <cell r="AW475" t="str">
            <v>Si</v>
          </cell>
          <cell r="AX475">
            <v>4</v>
          </cell>
          <cell r="AY475" t="str">
            <v>Mejor</v>
          </cell>
          <cell r="AZ475" t="str">
            <v>Igual</v>
          </cell>
          <cell r="BA475" t="str">
            <v>Igual</v>
          </cell>
          <cell r="BB475" t="str">
            <v>Igual</v>
          </cell>
        </row>
        <row r="476">
          <cell r="AL476">
            <v>8</v>
          </cell>
          <cell r="AM476">
            <v>8</v>
          </cell>
          <cell r="AN476">
            <v>8</v>
          </cell>
          <cell r="AO476">
            <v>6</v>
          </cell>
          <cell r="AP476">
            <v>10</v>
          </cell>
          <cell r="AQ476">
            <v>9</v>
          </cell>
          <cell r="AR476">
            <v>10</v>
          </cell>
          <cell r="AS476">
            <v>8</v>
          </cell>
          <cell r="AT476">
            <v>8</v>
          </cell>
          <cell r="AU476" t="str">
            <v>No</v>
          </cell>
          <cell r="AV476" t="str">
            <v>No</v>
          </cell>
          <cell r="AW476" t="str">
            <v>No</v>
          </cell>
          <cell r="AX476">
            <v>4</v>
          </cell>
          <cell r="AY476" t="str">
            <v>Mejor</v>
          </cell>
          <cell r="AZ476" t="str">
            <v>Igual</v>
          </cell>
          <cell r="BA476" t="str">
            <v>Igual</v>
          </cell>
          <cell r="BB476" t="str">
            <v>Mejor</v>
          </cell>
        </row>
        <row r="477">
          <cell r="AL477">
            <v>8</v>
          </cell>
          <cell r="AM477">
            <v>8</v>
          </cell>
          <cell r="AN477">
            <v>8</v>
          </cell>
          <cell r="AO477">
            <v>4</v>
          </cell>
          <cell r="AP477">
            <v>8</v>
          </cell>
          <cell r="AQ477">
            <v>7</v>
          </cell>
          <cell r="AR477">
            <v>8</v>
          </cell>
          <cell r="AS477">
            <v>7</v>
          </cell>
          <cell r="AT477">
            <v>8</v>
          </cell>
          <cell r="AU477" t="str">
            <v>No</v>
          </cell>
          <cell r="AV477" t="str">
            <v>No</v>
          </cell>
          <cell r="AW477" t="str">
            <v>No</v>
          </cell>
          <cell r="AX477">
            <v>3</v>
          </cell>
          <cell r="AY477" t="str">
            <v>Mejor</v>
          </cell>
          <cell r="AZ477" t="str">
            <v>Peor</v>
          </cell>
          <cell r="BA477" t="str">
            <v>Igual</v>
          </cell>
          <cell r="BB477" t="str">
            <v>Igual</v>
          </cell>
        </row>
        <row r="478">
          <cell r="AL478">
            <v>8</v>
          </cell>
          <cell r="AM478">
            <v>8</v>
          </cell>
          <cell r="AN478">
            <v>8</v>
          </cell>
          <cell r="AO478">
            <v>4</v>
          </cell>
          <cell r="AP478">
            <v>8</v>
          </cell>
          <cell r="AQ478">
            <v>8</v>
          </cell>
          <cell r="AR478">
            <v>8</v>
          </cell>
          <cell r="AS478">
            <v>8</v>
          </cell>
          <cell r="AT478">
            <v>8</v>
          </cell>
          <cell r="AU478" t="str">
            <v>Si</v>
          </cell>
          <cell r="AV478" t="str">
            <v>Si</v>
          </cell>
          <cell r="AW478" t="str">
            <v>Si</v>
          </cell>
          <cell r="AX478">
            <v>4</v>
          </cell>
          <cell r="AY478" t="str">
            <v>Igual</v>
          </cell>
          <cell r="AZ478" t="str">
            <v>Igual</v>
          </cell>
          <cell r="BA478" t="str">
            <v>Igual</v>
          </cell>
          <cell r="BB478" t="str">
            <v>Igual</v>
          </cell>
        </row>
        <row r="479">
          <cell r="AL479">
            <v>8</v>
          </cell>
          <cell r="AM479">
            <v>8</v>
          </cell>
          <cell r="AN479">
            <v>8</v>
          </cell>
          <cell r="AO479">
            <v>5</v>
          </cell>
          <cell r="AP479">
            <v>8</v>
          </cell>
          <cell r="AQ479">
            <v>8</v>
          </cell>
          <cell r="AR479">
            <v>8</v>
          </cell>
          <cell r="AS479">
            <v>8</v>
          </cell>
          <cell r="AT479">
            <v>8</v>
          </cell>
          <cell r="AU479" t="str">
            <v>Si</v>
          </cell>
          <cell r="AV479" t="str">
            <v>Si</v>
          </cell>
          <cell r="AW479" t="str">
            <v>Si</v>
          </cell>
          <cell r="AX479">
            <v>4</v>
          </cell>
          <cell r="AY479" t="str">
            <v>Igual</v>
          </cell>
          <cell r="AZ479" t="str">
            <v>Igual</v>
          </cell>
          <cell r="BA479" t="str">
            <v>Igual</v>
          </cell>
          <cell r="BB479" t="str">
            <v>Mucho mejor</v>
          </cell>
        </row>
        <row r="480">
          <cell r="AL480">
            <v>8</v>
          </cell>
          <cell r="AM480">
            <v>8</v>
          </cell>
          <cell r="AN480">
            <v>8</v>
          </cell>
          <cell r="AO480">
            <v>5</v>
          </cell>
          <cell r="AP480">
            <v>8</v>
          </cell>
          <cell r="AQ480">
            <v>8</v>
          </cell>
          <cell r="AR480">
            <v>8</v>
          </cell>
          <cell r="AS480">
            <v>8</v>
          </cell>
          <cell r="AT480">
            <v>8</v>
          </cell>
          <cell r="AU480" t="str">
            <v>No</v>
          </cell>
          <cell r="AV480" t="str">
            <v>No</v>
          </cell>
          <cell r="AW480" t="str">
            <v>No</v>
          </cell>
          <cell r="AX480">
            <v>4</v>
          </cell>
          <cell r="AY480" t="str">
            <v>Igual</v>
          </cell>
          <cell r="AZ480" t="str">
            <v>Igual</v>
          </cell>
          <cell r="BA480" t="str">
            <v>Igual</v>
          </cell>
          <cell r="BB480" t="str">
            <v>Mucho mejor</v>
          </cell>
        </row>
        <row r="481">
          <cell r="AL481">
            <v>8</v>
          </cell>
          <cell r="AM481">
            <v>8</v>
          </cell>
          <cell r="AN481">
            <v>8</v>
          </cell>
          <cell r="AO481">
            <v>7</v>
          </cell>
          <cell r="AP481">
            <v>9</v>
          </cell>
          <cell r="AQ481">
            <v>8</v>
          </cell>
          <cell r="AR481">
            <v>8</v>
          </cell>
          <cell r="AS481">
            <v>8</v>
          </cell>
          <cell r="AT481">
            <v>8</v>
          </cell>
          <cell r="AU481" t="str">
            <v>No</v>
          </cell>
          <cell r="AV481" t="str">
            <v>No</v>
          </cell>
          <cell r="AW481" t="str">
            <v>No</v>
          </cell>
          <cell r="AX481">
            <v>4</v>
          </cell>
          <cell r="AY481" t="str">
            <v>Mejor</v>
          </cell>
          <cell r="AZ481" t="str">
            <v>Igual</v>
          </cell>
          <cell r="BA481" t="str">
            <v>Igual</v>
          </cell>
          <cell r="BB481" t="str">
            <v>Mejor</v>
          </cell>
        </row>
        <row r="482">
          <cell r="AL482">
            <v>9</v>
          </cell>
          <cell r="AM482">
            <v>8</v>
          </cell>
          <cell r="AN482">
            <v>8</v>
          </cell>
          <cell r="AO482">
            <v>9</v>
          </cell>
          <cell r="AP482">
            <v>10</v>
          </cell>
          <cell r="AQ482">
            <v>9</v>
          </cell>
          <cell r="AR482">
            <v>10</v>
          </cell>
          <cell r="AS482">
            <v>9</v>
          </cell>
          <cell r="AT482">
            <v>10</v>
          </cell>
          <cell r="AU482" t="str">
            <v>Si</v>
          </cell>
          <cell r="AV482" t="str">
            <v>Si</v>
          </cell>
          <cell r="AW482" t="str">
            <v>Si</v>
          </cell>
          <cell r="AX482">
            <v>1</v>
          </cell>
          <cell r="AY482" t="str">
            <v>Mucho mejor</v>
          </cell>
          <cell r="AZ482" t="str">
            <v>Mejor</v>
          </cell>
          <cell r="BA482" t="str">
            <v>Igual</v>
          </cell>
          <cell r="BB482" t="str">
            <v>Mucho mejor</v>
          </cell>
        </row>
        <row r="483">
          <cell r="AL483">
            <v>8</v>
          </cell>
          <cell r="AM483">
            <v>8</v>
          </cell>
          <cell r="AN483">
            <v>8</v>
          </cell>
          <cell r="AO483">
            <v>8</v>
          </cell>
          <cell r="AP483">
            <v>8</v>
          </cell>
          <cell r="AQ483">
            <v>8</v>
          </cell>
          <cell r="AR483">
            <v>8</v>
          </cell>
          <cell r="AS483">
            <v>8</v>
          </cell>
          <cell r="AT483">
            <v>8</v>
          </cell>
          <cell r="AU483" t="str">
            <v>No</v>
          </cell>
          <cell r="AV483" t="str">
            <v>No</v>
          </cell>
          <cell r="AW483" t="str">
            <v>No</v>
          </cell>
          <cell r="AX483">
            <v>1</v>
          </cell>
          <cell r="AY483" t="str">
            <v>Igual</v>
          </cell>
          <cell r="AZ483" t="str">
            <v>Mejor</v>
          </cell>
          <cell r="BA483" t="str">
            <v>Igual</v>
          </cell>
          <cell r="BB483" t="str">
            <v>Mejor</v>
          </cell>
        </row>
        <row r="484">
          <cell r="AL484">
            <v>9</v>
          </cell>
          <cell r="AM484">
            <v>8</v>
          </cell>
          <cell r="AN484">
            <v>8</v>
          </cell>
          <cell r="AO484">
            <v>8</v>
          </cell>
          <cell r="AP484">
            <v>9</v>
          </cell>
          <cell r="AQ484">
            <v>8</v>
          </cell>
          <cell r="AR484">
            <v>10</v>
          </cell>
          <cell r="AS484">
            <v>8</v>
          </cell>
          <cell r="AT484">
            <v>9</v>
          </cell>
          <cell r="AU484" t="str">
            <v>Si</v>
          </cell>
          <cell r="AV484" t="str">
            <v>Si</v>
          </cell>
          <cell r="AW484" t="str">
            <v>Si</v>
          </cell>
          <cell r="AX484">
            <v>4</v>
          </cell>
          <cell r="AY484" t="str">
            <v>Igual</v>
          </cell>
          <cell r="AZ484" t="str">
            <v>Igual</v>
          </cell>
          <cell r="BA484" t="str">
            <v>Igual</v>
          </cell>
          <cell r="BB484" t="str">
            <v>Mucho mejor</v>
          </cell>
        </row>
        <row r="485">
          <cell r="AL485">
            <v>9</v>
          </cell>
          <cell r="AM485">
            <v>9</v>
          </cell>
          <cell r="AN485">
            <v>9</v>
          </cell>
          <cell r="AO485">
            <v>9</v>
          </cell>
          <cell r="AP485">
            <v>9</v>
          </cell>
          <cell r="AQ485">
            <v>9</v>
          </cell>
          <cell r="AR485">
            <v>9</v>
          </cell>
          <cell r="AS485">
            <v>9</v>
          </cell>
          <cell r="AT485">
            <v>9</v>
          </cell>
          <cell r="AU485" t="str">
            <v>Si</v>
          </cell>
          <cell r="AV485" t="str">
            <v>Si</v>
          </cell>
          <cell r="AW485" t="str">
            <v>Si</v>
          </cell>
          <cell r="AX485">
            <v>1</v>
          </cell>
          <cell r="AY485" t="str">
            <v>Igual</v>
          </cell>
          <cell r="AZ485" t="str">
            <v>Igual</v>
          </cell>
          <cell r="BA485" t="str">
            <v>Igual</v>
          </cell>
          <cell r="BB485" t="str">
            <v>Igual</v>
          </cell>
        </row>
        <row r="486">
          <cell r="AL486">
            <v>8</v>
          </cell>
          <cell r="AM486">
            <v>8</v>
          </cell>
          <cell r="AN486">
            <v>8</v>
          </cell>
          <cell r="AO486">
            <v>5</v>
          </cell>
          <cell r="AP486">
            <v>8</v>
          </cell>
          <cell r="AQ486">
            <v>8</v>
          </cell>
          <cell r="AR486">
            <v>8</v>
          </cell>
          <cell r="AS486">
            <v>8</v>
          </cell>
          <cell r="AT486">
            <v>8</v>
          </cell>
          <cell r="AU486" t="str">
            <v>Si</v>
          </cell>
          <cell r="AV486" t="str">
            <v>Si</v>
          </cell>
          <cell r="AW486" t="str">
            <v>Si</v>
          </cell>
          <cell r="AX486">
            <v>4</v>
          </cell>
          <cell r="AY486" t="str">
            <v>Igual</v>
          </cell>
          <cell r="AZ486" t="str">
            <v>Igual</v>
          </cell>
          <cell r="BA486" t="str">
            <v>Igual</v>
          </cell>
          <cell r="BB486" t="str">
            <v>Igual</v>
          </cell>
        </row>
        <row r="487">
          <cell r="AL487">
            <v>7</v>
          </cell>
          <cell r="AM487">
            <v>7</v>
          </cell>
          <cell r="AN487">
            <v>7</v>
          </cell>
          <cell r="AO487">
            <v>7</v>
          </cell>
          <cell r="AP487">
            <v>7</v>
          </cell>
          <cell r="AQ487">
            <v>7</v>
          </cell>
          <cell r="AR487">
            <v>7</v>
          </cell>
          <cell r="AS487">
            <v>7</v>
          </cell>
          <cell r="AT487">
            <v>7</v>
          </cell>
          <cell r="AU487" t="str">
            <v>Si</v>
          </cell>
          <cell r="AV487" t="str">
            <v>Si</v>
          </cell>
          <cell r="AW487" t="str">
            <v>Si</v>
          </cell>
          <cell r="AX487">
            <v>1</v>
          </cell>
          <cell r="AY487" t="str">
            <v>Igual</v>
          </cell>
          <cell r="AZ487" t="str">
            <v>Igual</v>
          </cell>
          <cell r="BA487" t="str">
            <v>Igual</v>
          </cell>
          <cell r="BB487" t="str">
            <v>Igual</v>
          </cell>
        </row>
        <row r="488">
          <cell r="AL488">
            <v>8</v>
          </cell>
          <cell r="AM488">
            <v>8</v>
          </cell>
          <cell r="AN488">
            <v>8</v>
          </cell>
          <cell r="AO488">
            <v>5</v>
          </cell>
          <cell r="AP488">
            <v>8</v>
          </cell>
          <cell r="AQ488">
            <v>8</v>
          </cell>
          <cell r="AR488">
            <v>8</v>
          </cell>
          <cell r="AS488">
            <v>8</v>
          </cell>
          <cell r="AT488">
            <v>8</v>
          </cell>
          <cell r="AU488" t="str">
            <v>No</v>
          </cell>
          <cell r="AV488" t="str">
            <v>No</v>
          </cell>
          <cell r="AW488" t="str">
            <v>No</v>
          </cell>
          <cell r="AX488">
            <v>4</v>
          </cell>
          <cell r="AY488" t="str">
            <v>Mucho mejor</v>
          </cell>
          <cell r="AZ488" t="str">
            <v>Mejor</v>
          </cell>
          <cell r="BA488" t="str">
            <v>Igual</v>
          </cell>
          <cell r="BB488" t="str">
            <v>Mucho mejor</v>
          </cell>
        </row>
        <row r="489">
          <cell r="AL489">
            <v>8</v>
          </cell>
          <cell r="AM489">
            <v>7</v>
          </cell>
          <cell r="AN489">
            <v>7</v>
          </cell>
          <cell r="AO489">
            <v>1</v>
          </cell>
          <cell r="AP489">
            <v>8</v>
          </cell>
          <cell r="AQ489">
            <v>8</v>
          </cell>
          <cell r="AR489">
            <v>8</v>
          </cell>
          <cell r="AS489">
            <v>8</v>
          </cell>
          <cell r="AT489">
            <v>8</v>
          </cell>
          <cell r="AU489" t="str">
            <v>Si</v>
          </cell>
          <cell r="AV489" t="str">
            <v>Si</v>
          </cell>
          <cell r="AW489" t="str">
            <v>Si</v>
          </cell>
          <cell r="AX489">
            <v>1</v>
          </cell>
          <cell r="AY489" t="str">
            <v>Igual</v>
          </cell>
          <cell r="AZ489" t="str">
            <v>Igual</v>
          </cell>
          <cell r="BA489" t="str">
            <v>Igual</v>
          </cell>
          <cell r="BB489" t="str">
            <v>Igual</v>
          </cell>
        </row>
        <row r="490">
          <cell r="AL490">
            <v>8</v>
          </cell>
          <cell r="AM490">
            <v>8</v>
          </cell>
          <cell r="AN490">
            <v>8</v>
          </cell>
          <cell r="AO490">
            <v>6</v>
          </cell>
          <cell r="AP490">
            <v>9</v>
          </cell>
          <cell r="AQ490">
            <v>9</v>
          </cell>
          <cell r="AR490">
            <v>9</v>
          </cell>
          <cell r="AS490">
            <v>9</v>
          </cell>
          <cell r="AT490">
            <v>9</v>
          </cell>
          <cell r="AU490" t="str">
            <v>Si</v>
          </cell>
          <cell r="AV490" t="str">
            <v>Si</v>
          </cell>
          <cell r="AW490" t="str">
            <v>Si</v>
          </cell>
          <cell r="AX490">
            <v>1</v>
          </cell>
          <cell r="AY490" t="str">
            <v>Mucho mejor</v>
          </cell>
          <cell r="AZ490" t="str">
            <v>Mucho mejor</v>
          </cell>
          <cell r="BA490" t="str">
            <v>Mucho mejor</v>
          </cell>
          <cell r="BB490" t="str">
            <v>Mucho mejor</v>
          </cell>
        </row>
        <row r="491">
          <cell r="AL491">
            <v>8</v>
          </cell>
          <cell r="AM491">
            <v>8</v>
          </cell>
          <cell r="AN491">
            <v>8</v>
          </cell>
          <cell r="AO491">
            <v>8</v>
          </cell>
          <cell r="AP491">
            <v>8</v>
          </cell>
          <cell r="AQ491">
            <v>8</v>
          </cell>
          <cell r="AR491">
            <v>8</v>
          </cell>
          <cell r="AS491">
            <v>8</v>
          </cell>
          <cell r="AT491">
            <v>8</v>
          </cell>
          <cell r="AU491" t="str">
            <v>Si</v>
          </cell>
          <cell r="AV491" t="str">
            <v>Si</v>
          </cell>
          <cell r="AW491" t="str">
            <v>Si</v>
          </cell>
          <cell r="AX491">
            <v>1</v>
          </cell>
          <cell r="AY491" t="str">
            <v>Mucho mejor</v>
          </cell>
          <cell r="AZ491" t="str">
            <v>Mucho mejor</v>
          </cell>
          <cell r="BA491" t="str">
            <v>Mucho mejor</v>
          </cell>
          <cell r="BB491" t="str">
            <v>Mucho mejor</v>
          </cell>
        </row>
        <row r="492">
          <cell r="AL492">
            <v>9</v>
          </cell>
          <cell r="AM492">
            <v>9</v>
          </cell>
          <cell r="AN492">
            <v>9</v>
          </cell>
          <cell r="AO492">
            <v>6</v>
          </cell>
          <cell r="AP492">
            <v>9</v>
          </cell>
          <cell r="AQ492">
            <v>9</v>
          </cell>
          <cell r="AR492">
            <v>9</v>
          </cell>
          <cell r="AS492">
            <v>9</v>
          </cell>
          <cell r="AT492">
            <v>9</v>
          </cell>
          <cell r="AU492" t="str">
            <v>Si</v>
          </cell>
          <cell r="AV492" t="str">
            <v>No</v>
          </cell>
          <cell r="AW492" t="str">
            <v>No</v>
          </cell>
          <cell r="AX492">
            <v>4</v>
          </cell>
          <cell r="AY492" t="str">
            <v>Mejor</v>
          </cell>
          <cell r="AZ492" t="str">
            <v>Mejor</v>
          </cell>
          <cell r="BA492" t="str">
            <v>Mejor</v>
          </cell>
          <cell r="BB492" t="str">
            <v>Mejor</v>
          </cell>
        </row>
        <row r="493">
          <cell r="AL493">
            <v>9</v>
          </cell>
          <cell r="AM493">
            <v>9</v>
          </cell>
          <cell r="AN493">
            <v>9</v>
          </cell>
          <cell r="AO493">
            <v>9</v>
          </cell>
          <cell r="AP493">
            <v>9</v>
          </cell>
          <cell r="AQ493">
            <v>9</v>
          </cell>
          <cell r="AR493">
            <v>9</v>
          </cell>
          <cell r="AS493">
            <v>9</v>
          </cell>
          <cell r="AT493">
            <v>9</v>
          </cell>
          <cell r="AU493" t="str">
            <v>Si</v>
          </cell>
          <cell r="AV493" t="str">
            <v>No</v>
          </cell>
          <cell r="AW493" t="str">
            <v>Si</v>
          </cell>
          <cell r="AX493">
            <v>2</v>
          </cell>
          <cell r="AY493" t="str">
            <v>Igual</v>
          </cell>
          <cell r="AZ493" t="str">
            <v>Igual</v>
          </cell>
          <cell r="BA493" t="str">
            <v>Igual</v>
          </cell>
          <cell r="BB493" t="str">
            <v>Igual</v>
          </cell>
        </row>
        <row r="494">
          <cell r="AL494">
            <v>9</v>
          </cell>
          <cell r="AM494">
            <v>9</v>
          </cell>
          <cell r="AN494">
            <v>9</v>
          </cell>
          <cell r="AO494">
            <v>7</v>
          </cell>
          <cell r="AP494">
            <v>9</v>
          </cell>
          <cell r="AQ494">
            <v>9</v>
          </cell>
          <cell r="AR494">
            <v>9</v>
          </cell>
          <cell r="AS494">
            <v>9</v>
          </cell>
          <cell r="AT494">
            <v>9</v>
          </cell>
          <cell r="AU494" t="str">
            <v>No</v>
          </cell>
          <cell r="AV494" t="str">
            <v>No</v>
          </cell>
          <cell r="AW494" t="str">
            <v>No</v>
          </cell>
          <cell r="AX494">
            <v>1</v>
          </cell>
          <cell r="AY494" t="str">
            <v>Mejor</v>
          </cell>
          <cell r="AZ494" t="str">
            <v>Mejor</v>
          </cell>
          <cell r="BA494" t="str">
            <v>Mejor</v>
          </cell>
          <cell r="BB494" t="str">
            <v>Mejor</v>
          </cell>
        </row>
        <row r="495">
          <cell r="AL495">
            <v>9</v>
          </cell>
          <cell r="AM495">
            <v>9</v>
          </cell>
          <cell r="AN495">
            <v>9</v>
          </cell>
          <cell r="AO495">
            <v>5</v>
          </cell>
          <cell r="AP495">
            <v>9</v>
          </cell>
          <cell r="AQ495">
            <v>9</v>
          </cell>
          <cell r="AR495">
            <v>9</v>
          </cell>
          <cell r="AS495">
            <v>9</v>
          </cell>
          <cell r="AT495">
            <v>9</v>
          </cell>
          <cell r="AU495" t="str">
            <v>Si</v>
          </cell>
          <cell r="AV495" t="str">
            <v>Si</v>
          </cell>
          <cell r="AW495" t="str">
            <v>Si</v>
          </cell>
          <cell r="AX495">
            <v>1</v>
          </cell>
          <cell r="AY495" t="str">
            <v>Mucho mejor</v>
          </cell>
          <cell r="AZ495" t="str">
            <v>Mucho mejor</v>
          </cell>
          <cell r="BA495" t="str">
            <v>Igual</v>
          </cell>
          <cell r="BB495" t="str">
            <v>Mucho mejor</v>
          </cell>
        </row>
        <row r="496">
          <cell r="AL496">
            <v>8</v>
          </cell>
          <cell r="AM496">
            <v>8</v>
          </cell>
          <cell r="AN496">
            <v>8</v>
          </cell>
          <cell r="AO496">
            <v>6</v>
          </cell>
          <cell r="AP496">
            <v>9</v>
          </cell>
          <cell r="AQ496">
            <v>7</v>
          </cell>
          <cell r="AR496">
            <v>10</v>
          </cell>
          <cell r="AS496">
            <v>6</v>
          </cell>
          <cell r="AT496">
            <v>7</v>
          </cell>
          <cell r="AU496" t="str">
            <v>No</v>
          </cell>
          <cell r="AV496" t="str">
            <v>No</v>
          </cell>
          <cell r="AW496" t="str">
            <v>No</v>
          </cell>
          <cell r="AX496">
            <v>1</v>
          </cell>
          <cell r="AY496" t="str">
            <v>Igual</v>
          </cell>
          <cell r="AZ496" t="str">
            <v>Igual</v>
          </cell>
          <cell r="BA496" t="str">
            <v>Igual</v>
          </cell>
          <cell r="BB496" t="str">
            <v>Igual</v>
          </cell>
        </row>
        <row r="497">
          <cell r="AL497">
            <v>9</v>
          </cell>
          <cell r="AM497">
            <v>7</v>
          </cell>
          <cell r="AN497">
            <v>8</v>
          </cell>
          <cell r="AO497">
            <v>5</v>
          </cell>
          <cell r="AP497">
            <v>10</v>
          </cell>
          <cell r="AQ497">
            <v>9</v>
          </cell>
          <cell r="AR497">
            <v>10</v>
          </cell>
          <cell r="AS497">
            <v>9</v>
          </cell>
          <cell r="AT497">
            <v>9</v>
          </cell>
          <cell r="AU497" t="str">
            <v>No</v>
          </cell>
          <cell r="AV497" t="str">
            <v>No</v>
          </cell>
          <cell r="AW497" t="str">
            <v>No</v>
          </cell>
          <cell r="AX497">
            <v>1</v>
          </cell>
          <cell r="AY497" t="str">
            <v>Mucho mejor</v>
          </cell>
          <cell r="AZ497" t="str">
            <v>Mucho mejor</v>
          </cell>
          <cell r="BA497" t="str">
            <v>Mucho mejor</v>
          </cell>
          <cell r="BB497" t="str">
            <v>Mucho mejor</v>
          </cell>
        </row>
        <row r="498">
          <cell r="AL498">
            <v>8</v>
          </cell>
          <cell r="AM498">
            <v>8</v>
          </cell>
          <cell r="AN498">
            <v>8</v>
          </cell>
          <cell r="AO498">
            <v>4</v>
          </cell>
          <cell r="AP498">
            <v>10</v>
          </cell>
          <cell r="AQ498">
            <v>8</v>
          </cell>
          <cell r="AR498">
            <v>8</v>
          </cell>
          <cell r="AS498">
            <v>8</v>
          </cell>
          <cell r="AT498">
            <v>8</v>
          </cell>
          <cell r="AU498" t="str">
            <v>Si</v>
          </cell>
          <cell r="AV498" t="str">
            <v>Si</v>
          </cell>
          <cell r="AW498" t="str">
            <v>Si</v>
          </cell>
          <cell r="AX498">
            <v>4</v>
          </cell>
          <cell r="AY498" t="str">
            <v>Mucho mejor</v>
          </cell>
          <cell r="AZ498" t="str">
            <v>Mucho mejor</v>
          </cell>
          <cell r="BA498" t="str">
            <v>Mucho mejor</v>
          </cell>
          <cell r="BB498" t="str">
            <v>Mucho mejor</v>
          </cell>
        </row>
        <row r="499">
          <cell r="AL499">
            <v>7</v>
          </cell>
          <cell r="AM499">
            <v>7</v>
          </cell>
          <cell r="AN499">
            <v>7</v>
          </cell>
          <cell r="AO499">
            <v>4</v>
          </cell>
          <cell r="AP499">
            <v>7</v>
          </cell>
          <cell r="AQ499">
            <v>7</v>
          </cell>
          <cell r="AR499">
            <v>7</v>
          </cell>
          <cell r="AS499">
            <v>7</v>
          </cell>
          <cell r="AT499">
            <v>6</v>
          </cell>
          <cell r="AU499" t="str">
            <v>No</v>
          </cell>
          <cell r="AV499" t="str">
            <v>No</v>
          </cell>
          <cell r="AW499" t="str">
            <v>No</v>
          </cell>
          <cell r="AX499">
            <v>2</v>
          </cell>
          <cell r="AY499" t="str">
            <v>Igual</v>
          </cell>
          <cell r="AZ499" t="str">
            <v>Igual</v>
          </cell>
          <cell r="BA499" t="str">
            <v>Igual</v>
          </cell>
          <cell r="BB499" t="str">
            <v>Mucho mejor</v>
          </cell>
        </row>
        <row r="500">
          <cell r="AL500">
            <v>8</v>
          </cell>
          <cell r="AM500">
            <v>8</v>
          </cell>
          <cell r="AN500">
            <v>8</v>
          </cell>
          <cell r="AO500">
            <v>2</v>
          </cell>
          <cell r="AP500">
            <v>10</v>
          </cell>
          <cell r="AQ500">
            <v>8</v>
          </cell>
          <cell r="AR500">
            <v>10</v>
          </cell>
          <cell r="AS500">
            <v>9</v>
          </cell>
          <cell r="AT500">
            <v>7</v>
          </cell>
          <cell r="AU500" t="str">
            <v>No</v>
          </cell>
          <cell r="AV500" t="str">
            <v>No</v>
          </cell>
          <cell r="AW500" t="str">
            <v>No</v>
          </cell>
          <cell r="AX500">
            <v>4</v>
          </cell>
          <cell r="AY500" t="str">
            <v>Mucho mejor</v>
          </cell>
          <cell r="AZ500" t="str">
            <v>Mucho mejor</v>
          </cell>
          <cell r="BA500" t="str">
            <v>Mucho mejor</v>
          </cell>
          <cell r="BB500" t="str">
            <v>Mucho mejor</v>
          </cell>
        </row>
        <row r="501">
          <cell r="AL501">
            <v>9</v>
          </cell>
          <cell r="AM501">
            <v>9</v>
          </cell>
          <cell r="AN501">
            <v>9</v>
          </cell>
          <cell r="AO501">
            <v>5</v>
          </cell>
          <cell r="AP501">
            <v>9</v>
          </cell>
          <cell r="AQ501">
            <v>9</v>
          </cell>
          <cell r="AR501">
            <v>9</v>
          </cell>
          <cell r="AS501">
            <v>9</v>
          </cell>
          <cell r="AT501">
            <v>9</v>
          </cell>
          <cell r="AU501" t="str">
            <v>Si</v>
          </cell>
          <cell r="AV501" t="str">
            <v>Si</v>
          </cell>
          <cell r="AW501" t="str">
            <v>Si</v>
          </cell>
          <cell r="AX501">
            <v>4</v>
          </cell>
          <cell r="AY501" t="str">
            <v>Mucho mejor</v>
          </cell>
          <cell r="AZ501" t="str">
            <v>Igual</v>
          </cell>
          <cell r="BA501" t="str">
            <v>Igual</v>
          </cell>
          <cell r="BB501" t="str">
            <v>Igual</v>
          </cell>
        </row>
        <row r="502">
          <cell r="AL502">
            <v>9</v>
          </cell>
          <cell r="AM502">
            <v>9</v>
          </cell>
          <cell r="AN502">
            <v>9</v>
          </cell>
          <cell r="AO502">
            <v>3</v>
          </cell>
          <cell r="AP502">
            <v>9</v>
          </cell>
          <cell r="AQ502">
            <v>8</v>
          </cell>
          <cell r="AR502">
            <v>9</v>
          </cell>
          <cell r="AS502">
            <v>8</v>
          </cell>
          <cell r="AT502">
            <v>8</v>
          </cell>
          <cell r="AU502" t="str">
            <v>Si</v>
          </cell>
          <cell r="AV502" t="str">
            <v>Si</v>
          </cell>
          <cell r="AW502" t="str">
            <v>Si</v>
          </cell>
          <cell r="AX502">
            <v>1</v>
          </cell>
          <cell r="AY502" t="str">
            <v>Igual</v>
          </cell>
          <cell r="AZ502" t="str">
            <v>Igual</v>
          </cell>
          <cell r="BA502" t="str">
            <v>Mucho mejor</v>
          </cell>
          <cell r="BB502" t="str">
            <v>Mucho mejor</v>
          </cell>
        </row>
        <row r="503">
          <cell r="AL503">
            <v>8</v>
          </cell>
          <cell r="AM503">
            <v>8</v>
          </cell>
          <cell r="AN503">
            <v>8</v>
          </cell>
          <cell r="AO503">
            <v>6</v>
          </cell>
          <cell r="AP503">
            <v>10</v>
          </cell>
          <cell r="AQ503">
            <v>8</v>
          </cell>
          <cell r="AR503">
            <v>10</v>
          </cell>
          <cell r="AS503">
            <v>8</v>
          </cell>
          <cell r="AT503">
            <v>8</v>
          </cell>
          <cell r="AU503" t="str">
            <v>Si</v>
          </cell>
          <cell r="AV503" t="str">
            <v>Si</v>
          </cell>
          <cell r="AW503" t="str">
            <v>Si</v>
          </cell>
          <cell r="AX503">
            <v>4</v>
          </cell>
          <cell r="AY503" t="str">
            <v>Mucho mejor</v>
          </cell>
          <cell r="AZ503" t="str">
            <v>Mucho mejor</v>
          </cell>
          <cell r="BA503" t="str">
            <v>Mucho mejor</v>
          </cell>
          <cell r="BB503" t="str">
            <v>Mucho mejor</v>
          </cell>
        </row>
        <row r="504">
          <cell r="AL504">
            <v>8</v>
          </cell>
          <cell r="AM504">
            <v>8</v>
          </cell>
          <cell r="AN504">
            <v>8</v>
          </cell>
          <cell r="AO504">
            <v>5</v>
          </cell>
          <cell r="AP504">
            <v>8</v>
          </cell>
          <cell r="AQ504">
            <v>8</v>
          </cell>
          <cell r="AR504">
            <v>9</v>
          </cell>
          <cell r="AS504">
            <v>8</v>
          </cell>
          <cell r="AT504">
            <v>8</v>
          </cell>
          <cell r="AU504" t="str">
            <v>No</v>
          </cell>
          <cell r="AV504" t="str">
            <v>No</v>
          </cell>
          <cell r="AW504" t="str">
            <v>No</v>
          </cell>
          <cell r="AX504">
            <v>1</v>
          </cell>
          <cell r="AY504" t="str">
            <v>Igual</v>
          </cell>
          <cell r="AZ504" t="str">
            <v>Igual</v>
          </cell>
          <cell r="BA504" t="str">
            <v>Igual</v>
          </cell>
          <cell r="BB504" t="str">
            <v>Igual</v>
          </cell>
        </row>
        <row r="505">
          <cell r="AL505">
            <v>9</v>
          </cell>
          <cell r="AM505">
            <v>8</v>
          </cell>
          <cell r="AN505">
            <v>8</v>
          </cell>
          <cell r="AO505">
            <v>5</v>
          </cell>
          <cell r="AP505">
            <v>10</v>
          </cell>
          <cell r="AQ505">
            <v>8</v>
          </cell>
          <cell r="AR505">
            <v>9</v>
          </cell>
          <cell r="AS505">
            <v>8</v>
          </cell>
          <cell r="AT505">
            <v>8</v>
          </cell>
          <cell r="AU505" t="str">
            <v>Si</v>
          </cell>
          <cell r="AV505" t="str">
            <v>Si</v>
          </cell>
          <cell r="AW505" t="str">
            <v>Si</v>
          </cell>
          <cell r="AX505">
            <v>2</v>
          </cell>
          <cell r="AY505" t="str">
            <v>Igual</v>
          </cell>
          <cell r="AZ505" t="str">
            <v>Igual</v>
          </cell>
          <cell r="BA505" t="str">
            <v>Igual</v>
          </cell>
          <cell r="BB505" t="str">
            <v>Igual</v>
          </cell>
        </row>
        <row r="506">
          <cell r="AL506">
            <v>10</v>
          </cell>
          <cell r="AM506">
            <v>10</v>
          </cell>
          <cell r="AN506">
            <v>10</v>
          </cell>
          <cell r="AO506">
            <v>10</v>
          </cell>
          <cell r="AP506">
            <v>10</v>
          </cell>
          <cell r="AQ506">
            <v>10</v>
          </cell>
          <cell r="AR506">
            <v>10</v>
          </cell>
          <cell r="AS506">
            <v>10</v>
          </cell>
          <cell r="AT506">
            <v>10</v>
          </cell>
          <cell r="AU506" t="str">
            <v>No</v>
          </cell>
          <cell r="AV506" t="str">
            <v>No</v>
          </cell>
          <cell r="AW506" t="str">
            <v>No</v>
          </cell>
          <cell r="AX506">
            <v>3</v>
          </cell>
          <cell r="AY506" t="str">
            <v>Mejor</v>
          </cell>
          <cell r="AZ506" t="str">
            <v>Igual</v>
          </cell>
          <cell r="BA506" t="str">
            <v>Igual</v>
          </cell>
          <cell r="BB506" t="str">
            <v>Mejor</v>
          </cell>
        </row>
        <row r="507">
          <cell r="AL507">
            <v>6</v>
          </cell>
          <cell r="AM507">
            <v>6</v>
          </cell>
          <cell r="AN507">
            <v>6</v>
          </cell>
          <cell r="AO507">
            <v>3</v>
          </cell>
          <cell r="AP507">
            <v>7</v>
          </cell>
          <cell r="AQ507">
            <v>6</v>
          </cell>
          <cell r="AR507">
            <v>7</v>
          </cell>
          <cell r="AS507">
            <v>7</v>
          </cell>
          <cell r="AT507">
            <v>7</v>
          </cell>
          <cell r="AU507" t="str">
            <v>No</v>
          </cell>
          <cell r="AV507" t="str">
            <v>Si</v>
          </cell>
          <cell r="AW507" t="str">
            <v>No</v>
          </cell>
          <cell r="AX507">
            <v>3</v>
          </cell>
          <cell r="AY507" t="str">
            <v>Mucho mejor</v>
          </cell>
          <cell r="AZ507" t="str">
            <v>Igual</v>
          </cell>
          <cell r="BA507" t="str">
            <v>Peor</v>
          </cell>
          <cell r="BB507" t="str">
            <v>Igual</v>
          </cell>
        </row>
        <row r="508">
          <cell r="AL508">
            <v>8</v>
          </cell>
          <cell r="AM508">
            <v>8</v>
          </cell>
          <cell r="AN508">
            <v>8</v>
          </cell>
          <cell r="AO508">
            <v>6</v>
          </cell>
          <cell r="AP508">
            <v>10</v>
          </cell>
          <cell r="AQ508">
            <v>8</v>
          </cell>
          <cell r="AR508">
            <v>8</v>
          </cell>
          <cell r="AS508">
            <v>9</v>
          </cell>
          <cell r="AT508">
            <v>9</v>
          </cell>
          <cell r="AU508" t="str">
            <v>Si</v>
          </cell>
          <cell r="AV508" t="str">
            <v>Si</v>
          </cell>
          <cell r="AW508" t="str">
            <v>Si</v>
          </cell>
          <cell r="AX508">
            <v>1</v>
          </cell>
          <cell r="AY508" t="str">
            <v>Igual</v>
          </cell>
          <cell r="AZ508" t="str">
            <v>Igual</v>
          </cell>
          <cell r="BA508" t="str">
            <v>Igual</v>
          </cell>
          <cell r="BB508" t="str">
            <v>Igual</v>
          </cell>
        </row>
        <row r="509">
          <cell r="AL509">
            <v>4</v>
          </cell>
          <cell r="AM509">
            <v>7</v>
          </cell>
          <cell r="AN509">
            <v>7</v>
          </cell>
          <cell r="AO509">
            <v>8</v>
          </cell>
          <cell r="AP509">
            <v>8</v>
          </cell>
          <cell r="AQ509">
            <v>7</v>
          </cell>
          <cell r="AR509">
            <v>8</v>
          </cell>
          <cell r="AS509">
            <v>7</v>
          </cell>
          <cell r="AT509">
            <v>7</v>
          </cell>
          <cell r="AU509" t="str">
            <v>Si</v>
          </cell>
          <cell r="AV509" t="str">
            <v>Si</v>
          </cell>
          <cell r="AW509" t="str">
            <v>Si</v>
          </cell>
          <cell r="AX509">
            <v>1</v>
          </cell>
          <cell r="AY509" t="str">
            <v>Igual</v>
          </cell>
          <cell r="AZ509" t="str">
            <v>Igual</v>
          </cell>
          <cell r="BA509" t="str">
            <v>Igual</v>
          </cell>
          <cell r="BB509" t="str">
            <v>Igual</v>
          </cell>
        </row>
        <row r="510">
          <cell r="AL510">
            <v>8</v>
          </cell>
          <cell r="AM510">
            <v>8</v>
          </cell>
          <cell r="AN510">
            <v>8</v>
          </cell>
          <cell r="AO510">
            <v>7</v>
          </cell>
          <cell r="AP510">
            <v>9</v>
          </cell>
          <cell r="AQ510">
            <v>8</v>
          </cell>
          <cell r="AR510">
            <v>7</v>
          </cell>
          <cell r="AS510">
            <v>5</v>
          </cell>
          <cell r="AT510">
            <v>6</v>
          </cell>
          <cell r="AU510" t="str">
            <v>Si</v>
          </cell>
          <cell r="AV510" t="str">
            <v>Si</v>
          </cell>
          <cell r="AW510" t="str">
            <v>Si</v>
          </cell>
          <cell r="AX510">
            <v>1</v>
          </cell>
          <cell r="AY510" t="str">
            <v>Igual</v>
          </cell>
          <cell r="AZ510" t="str">
            <v>Mejor</v>
          </cell>
          <cell r="BA510" t="str">
            <v>Igual</v>
          </cell>
          <cell r="BB510" t="str">
            <v>Mejor</v>
          </cell>
        </row>
        <row r="511">
          <cell r="AL511">
            <v>8</v>
          </cell>
          <cell r="AM511">
            <v>8</v>
          </cell>
          <cell r="AN511">
            <v>8</v>
          </cell>
          <cell r="AO511">
            <v>5</v>
          </cell>
          <cell r="AP511">
            <v>10</v>
          </cell>
          <cell r="AQ511">
            <v>8</v>
          </cell>
          <cell r="AR511">
            <v>10</v>
          </cell>
          <cell r="AS511">
            <v>8</v>
          </cell>
          <cell r="AT511">
            <v>8</v>
          </cell>
          <cell r="AU511" t="str">
            <v>No</v>
          </cell>
          <cell r="AV511" t="str">
            <v>No</v>
          </cell>
          <cell r="AW511" t="str">
            <v>No</v>
          </cell>
          <cell r="AX511">
            <v>1</v>
          </cell>
          <cell r="AY511" t="str">
            <v>Igual</v>
          </cell>
          <cell r="AZ511" t="str">
            <v>Igual</v>
          </cell>
          <cell r="BA511" t="str">
            <v>Igual</v>
          </cell>
          <cell r="BB511" t="str">
            <v>Igual</v>
          </cell>
        </row>
        <row r="512">
          <cell r="AL512">
            <v>9</v>
          </cell>
          <cell r="AM512">
            <v>9</v>
          </cell>
          <cell r="AN512">
            <v>9</v>
          </cell>
          <cell r="AO512">
            <v>5</v>
          </cell>
          <cell r="AP512">
            <v>10</v>
          </cell>
          <cell r="AQ512">
            <v>10</v>
          </cell>
          <cell r="AR512">
            <v>10</v>
          </cell>
          <cell r="AS512">
            <v>10</v>
          </cell>
          <cell r="AT512">
            <v>10</v>
          </cell>
          <cell r="AU512" t="str">
            <v>Si</v>
          </cell>
          <cell r="AV512" t="str">
            <v>Si</v>
          </cell>
          <cell r="AW512" t="str">
            <v>Si</v>
          </cell>
          <cell r="AX512">
            <v>3</v>
          </cell>
          <cell r="AY512" t="str">
            <v>Mucho mejor</v>
          </cell>
          <cell r="AZ512" t="str">
            <v>Igual</v>
          </cell>
          <cell r="BA512" t="str">
            <v>Igual</v>
          </cell>
          <cell r="BB512" t="str">
            <v>Mucho mejor</v>
          </cell>
        </row>
        <row r="513">
          <cell r="AL513">
            <v>8</v>
          </cell>
          <cell r="AM513">
            <v>8</v>
          </cell>
          <cell r="AN513">
            <v>8</v>
          </cell>
          <cell r="AO513">
            <v>8</v>
          </cell>
          <cell r="AP513">
            <v>8</v>
          </cell>
          <cell r="AQ513">
            <v>8</v>
          </cell>
          <cell r="AR513">
            <v>9</v>
          </cell>
          <cell r="AS513">
            <v>8</v>
          </cell>
          <cell r="AT513">
            <v>8</v>
          </cell>
          <cell r="AU513" t="str">
            <v>No</v>
          </cell>
          <cell r="AV513" t="str">
            <v>No</v>
          </cell>
          <cell r="AW513" t="str">
            <v>No</v>
          </cell>
          <cell r="AX513">
            <v>4</v>
          </cell>
          <cell r="AY513" t="str">
            <v>Mejor</v>
          </cell>
          <cell r="AZ513" t="str">
            <v>Igual</v>
          </cell>
          <cell r="BA513" t="str">
            <v>Igual</v>
          </cell>
          <cell r="BB513" t="str">
            <v>Igual</v>
          </cell>
        </row>
        <row r="514">
          <cell r="AL514">
            <v>8</v>
          </cell>
          <cell r="AM514">
            <v>8</v>
          </cell>
          <cell r="AN514">
            <v>8</v>
          </cell>
          <cell r="AO514">
            <v>8</v>
          </cell>
          <cell r="AP514">
            <v>10</v>
          </cell>
          <cell r="AQ514">
            <v>8</v>
          </cell>
          <cell r="AR514">
            <v>10</v>
          </cell>
          <cell r="AS514">
            <v>8</v>
          </cell>
          <cell r="AT514">
            <v>8</v>
          </cell>
          <cell r="AU514" t="str">
            <v>No</v>
          </cell>
          <cell r="AV514" t="str">
            <v>No</v>
          </cell>
          <cell r="AW514" t="str">
            <v>No</v>
          </cell>
          <cell r="AX514">
            <v>3</v>
          </cell>
          <cell r="AY514" t="str">
            <v>Igual</v>
          </cell>
          <cell r="AZ514" t="str">
            <v>Igual</v>
          </cell>
          <cell r="BA514" t="str">
            <v>Igual</v>
          </cell>
          <cell r="BB514" t="str">
            <v>Mucho mejor</v>
          </cell>
        </row>
        <row r="515">
          <cell r="AL515">
            <v>10</v>
          </cell>
          <cell r="AM515">
            <v>9</v>
          </cell>
          <cell r="AN515">
            <v>9</v>
          </cell>
          <cell r="AO515">
            <v>9</v>
          </cell>
          <cell r="AP515">
            <v>10</v>
          </cell>
          <cell r="AQ515">
            <v>9</v>
          </cell>
          <cell r="AR515">
            <v>10</v>
          </cell>
          <cell r="AS515">
            <v>9</v>
          </cell>
          <cell r="AT515">
            <v>10</v>
          </cell>
          <cell r="AU515" t="str">
            <v>Si</v>
          </cell>
          <cell r="AV515" t="str">
            <v>No</v>
          </cell>
          <cell r="AW515" t="str">
            <v>No</v>
          </cell>
          <cell r="AX515">
            <v>2</v>
          </cell>
          <cell r="AY515" t="str">
            <v>Mucho mejor</v>
          </cell>
          <cell r="AZ515" t="str">
            <v>Igual</v>
          </cell>
          <cell r="BA515" t="str">
            <v>Igual</v>
          </cell>
          <cell r="BB515" t="str">
            <v>Igual</v>
          </cell>
        </row>
        <row r="516">
          <cell r="AL516">
            <v>7</v>
          </cell>
          <cell r="AM516">
            <v>7</v>
          </cell>
          <cell r="AN516">
            <v>7</v>
          </cell>
          <cell r="AO516">
            <v>4</v>
          </cell>
          <cell r="AP516">
            <v>10</v>
          </cell>
          <cell r="AQ516">
            <v>7</v>
          </cell>
          <cell r="AR516">
            <v>8</v>
          </cell>
          <cell r="AS516">
            <v>7</v>
          </cell>
          <cell r="AT516">
            <v>7</v>
          </cell>
          <cell r="AU516" t="str">
            <v>Si</v>
          </cell>
          <cell r="AV516" t="str">
            <v>Si</v>
          </cell>
          <cell r="AW516" t="str">
            <v>Si</v>
          </cell>
          <cell r="AX516">
            <v>1</v>
          </cell>
          <cell r="AY516" t="str">
            <v>Mucho mejor</v>
          </cell>
          <cell r="AZ516" t="str">
            <v>Igual</v>
          </cell>
          <cell r="BA516" t="str">
            <v>Igual</v>
          </cell>
          <cell r="BB516" t="str">
            <v>Igual</v>
          </cell>
        </row>
        <row r="517">
          <cell r="AL517">
            <v>9</v>
          </cell>
          <cell r="AM517">
            <v>9</v>
          </cell>
          <cell r="AN517">
            <v>9</v>
          </cell>
          <cell r="AO517">
            <v>9</v>
          </cell>
          <cell r="AP517">
            <v>10</v>
          </cell>
          <cell r="AQ517">
            <v>9</v>
          </cell>
          <cell r="AR517">
            <v>10</v>
          </cell>
          <cell r="AS517">
            <v>9</v>
          </cell>
          <cell r="AT517">
            <v>9</v>
          </cell>
          <cell r="AU517" t="str">
            <v>Si</v>
          </cell>
          <cell r="AV517" t="str">
            <v>Si</v>
          </cell>
          <cell r="AW517" t="str">
            <v>Si</v>
          </cell>
          <cell r="AX517">
            <v>4</v>
          </cell>
          <cell r="AY517" t="str">
            <v>Mucho mejor</v>
          </cell>
          <cell r="AZ517" t="str">
            <v>Mucho mejor</v>
          </cell>
          <cell r="BA517" t="str">
            <v>Mejor</v>
          </cell>
          <cell r="BB517" t="str">
            <v>Mucho mejor</v>
          </cell>
        </row>
        <row r="518">
          <cell r="AL518">
            <v>8</v>
          </cell>
          <cell r="AM518">
            <v>8</v>
          </cell>
          <cell r="AN518">
            <v>8</v>
          </cell>
          <cell r="AO518">
            <v>8</v>
          </cell>
          <cell r="AP518">
            <v>8</v>
          </cell>
          <cell r="AQ518">
            <v>8</v>
          </cell>
          <cell r="AR518">
            <v>8</v>
          </cell>
          <cell r="AS518">
            <v>8</v>
          </cell>
          <cell r="AT518">
            <v>8</v>
          </cell>
          <cell r="AU518" t="str">
            <v>Si</v>
          </cell>
          <cell r="AV518" t="str">
            <v>Si</v>
          </cell>
          <cell r="AW518" t="str">
            <v>Si</v>
          </cell>
          <cell r="AX518">
            <v>4</v>
          </cell>
          <cell r="AY518" t="str">
            <v>Mucho mejor</v>
          </cell>
          <cell r="AZ518" t="str">
            <v>Mucho mejor</v>
          </cell>
          <cell r="BA518" t="str">
            <v>Mucho mejor</v>
          </cell>
          <cell r="BB518" t="str">
            <v>Mucho mejor</v>
          </cell>
        </row>
        <row r="519">
          <cell r="AL519">
            <v>9</v>
          </cell>
          <cell r="AM519">
            <v>8</v>
          </cell>
          <cell r="AN519">
            <v>8</v>
          </cell>
          <cell r="AO519">
            <v>8</v>
          </cell>
          <cell r="AP519">
            <v>9</v>
          </cell>
          <cell r="AQ519">
            <v>8</v>
          </cell>
          <cell r="AR519">
            <v>9</v>
          </cell>
          <cell r="AS519">
            <v>8</v>
          </cell>
          <cell r="AT519">
            <v>8</v>
          </cell>
          <cell r="AU519" t="str">
            <v>Si</v>
          </cell>
          <cell r="AV519" t="str">
            <v>Si</v>
          </cell>
          <cell r="AW519" t="str">
            <v>Si</v>
          </cell>
          <cell r="AX519">
            <v>1</v>
          </cell>
          <cell r="AY519" t="str">
            <v>Igual</v>
          </cell>
          <cell r="AZ519" t="str">
            <v>Igual</v>
          </cell>
          <cell r="BA519" t="str">
            <v>Igual</v>
          </cell>
          <cell r="BB519" t="str">
            <v>Igual</v>
          </cell>
        </row>
        <row r="520">
          <cell r="AL520">
            <v>9</v>
          </cell>
          <cell r="AM520">
            <v>9</v>
          </cell>
          <cell r="AN520">
            <v>9</v>
          </cell>
          <cell r="AO520">
            <v>6</v>
          </cell>
          <cell r="AP520">
            <v>7</v>
          </cell>
          <cell r="AQ520">
            <v>8</v>
          </cell>
          <cell r="AR520">
            <v>8</v>
          </cell>
          <cell r="AS520">
            <v>8</v>
          </cell>
          <cell r="AT520">
            <v>8</v>
          </cell>
          <cell r="AU520" t="str">
            <v>No</v>
          </cell>
          <cell r="AV520" t="str">
            <v>No</v>
          </cell>
          <cell r="AW520" t="str">
            <v>No</v>
          </cell>
          <cell r="AX520">
            <v>1</v>
          </cell>
          <cell r="AY520" t="str">
            <v>Igual</v>
          </cell>
          <cell r="AZ520" t="str">
            <v>Igual</v>
          </cell>
          <cell r="BA520" t="str">
            <v>Igual</v>
          </cell>
          <cell r="BB520" t="str">
            <v>Igual</v>
          </cell>
        </row>
        <row r="521">
          <cell r="AL521">
            <v>8</v>
          </cell>
          <cell r="AM521">
            <v>8</v>
          </cell>
          <cell r="AN521">
            <v>8</v>
          </cell>
          <cell r="AO521">
            <v>8</v>
          </cell>
          <cell r="AP521">
            <v>9</v>
          </cell>
          <cell r="AQ521">
            <v>9</v>
          </cell>
          <cell r="AR521">
            <v>9</v>
          </cell>
          <cell r="AS521">
            <v>9</v>
          </cell>
          <cell r="AT521">
            <v>9</v>
          </cell>
          <cell r="AU521" t="str">
            <v>No</v>
          </cell>
          <cell r="AV521" t="str">
            <v>No</v>
          </cell>
          <cell r="AW521" t="str">
            <v>No</v>
          </cell>
          <cell r="AX521">
            <v>4</v>
          </cell>
          <cell r="AY521" t="str">
            <v>Igual</v>
          </cell>
          <cell r="AZ521" t="str">
            <v>Igual</v>
          </cell>
          <cell r="BA521" t="str">
            <v>Igual</v>
          </cell>
          <cell r="BB521" t="str">
            <v>Igual</v>
          </cell>
        </row>
        <row r="522">
          <cell r="AL522">
            <v>8</v>
          </cell>
          <cell r="AM522">
            <v>8</v>
          </cell>
          <cell r="AN522">
            <v>8</v>
          </cell>
          <cell r="AO522">
            <v>8</v>
          </cell>
          <cell r="AP522">
            <v>8</v>
          </cell>
          <cell r="AQ522">
            <v>8</v>
          </cell>
          <cell r="AR522">
            <v>8</v>
          </cell>
          <cell r="AS522">
            <v>8</v>
          </cell>
          <cell r="AT522">
            <v>8</v>
          </cell>
          <cell r="AU522" t="str">
            <v>Si</v>
          </cell>
          <cell r="AV522" t="str">
            <v>Si</v>
          </cell>
          <cell r="AW522" t="str">
            <v>Si</v>
          </cell>
          <cell r="AX522">
            <v>4</v>
          </cell>
          <cell r="AY522" t="str">
            <v>Igual</v>
          </cell>
          <cell r="AZ522" t="str">
            <v>Igual</v>
          </cell>
          <cell r="BA522" t="str">
            <v>Igual</v>
          </cell>
          <cell r="BB522" t="str">
            <v>Igual</v>
          </cell>
        </row>
        <row r="523">
          <cell r="AL523">
            <v>8</v>
          </cell>
          <cell r="AM523">
            <v>8</v>
          </cell>
          <cell r="AN523">
            <v>8</v>
          </cell>
          <cell r="AO523">
            <v>6</v>
          </cell>
          <cell r="AP523">
            <v>9</v>
          </cell>
          <cell r="AQ523">
            <v>8</v>
          </cell>
          <cell r="AR523">
            <v>8</v>
          </cell>
          <cell r="AS523">
            <v>8</v>
          </cell>
          <cell r="AT523">
            <v>8</v>
          </cell>
          <cell r="AU523" t="str">
            <v>No</v>
          </cell>
          <cell r="AV523" t="str">
            <v>No</v>
          </cell>
          <cell r="AW523" t="str">
            <v>No</v>
          </cell>
          <cell r="AX523">
            <v>4</v>
          </cell>
          <cell r="AY523" t="str">
            <v>Igual</v>
          </cell>
          <cell r="AZ523" t="str">
            <v>Igual</v>
          </cell>
          <cell r="BA523" t="str">
            <v>Igual</v>
          </cell>
          <cell r="BB523" t="str">
            <v>Igual</v>
          </cell>
        </row>
        <row r="524">
          <cell r="AL524">
            <v>10</v>
          </cell>
          <cell r="AM524">
            <v>9</v>
          </cell>
          <cell r="AN524">
            <v>9</v>
          </cell>
          <cell r="AO524">
            <v>6</v>
          </cell>
          <cell r="AP524">
            <v>10</v>
          </cell>
          <cell r="AQ524">
            <v>9</v>
          </cell>
          <cell r="AR524">
            <v>10</v>
          </cell>
          <cell r="AS524">
            <v>9</v>
          </cell>
          <cell r="AT524">
            <v>9</v>
          </cell>
          <cell r="AU524" t="str">
            <v>No</v>
          </cell>
          <cell r="AV524" t="str">
            <v>No</v>
          </cell>
          <cell r="AW524" t="str">
            <v>No</v>
          </cell>
          <cell r="AX524">
            <v>4</v>
          </cell>
          <cell r="AY524" t="str">
            <v>Igual</v>
          </cell>
          <cell r="AZ524" t="str">
            <v>Igual</v>
          </cell>
          <cell r="BA524" t="str">
            <v>Igual</v>
          </cell>
          <cell r="BB524" t="str">
            <v>Igual</v>
          </cell>
        </row>
        <row r="525">
          <cell r="AL525">
            <v>8</v>
          </cell>
          <cell r="AM525">
            <v>8</v>
          </cell>
          <cell r="AN525">
            <v>8</v>
          </cell>
          <cell r="AO525">
            <v>5</v>
          </cell>
          <cell r="AP525">
            <v>7</v>
          </cell>
          <cell r="AQ525">
            <v>8</v>
          </cell>
          <cell r="AR525">
            <v>8</v>
          </cell>
          <cell r="AS525">
            <v>8</v>
          </cell>
          <cell r="AT525">
            <v>8</v>
          </cell>
          <cell r="AU525" t="str">
            <v>Si</v>
          </cell>
          <cell r="AV525" t="str">
            <v>Si</v>
          </cell>
          <cell r="AW525" t="str">
            <v>Si</v>
          </cell>
          <cell r="AX525">
            <v>4</v>
          </cell>
          <cell r="AY525" t="str">
            <v>Igual</v>
          </cell>
          <cell r="AZ525" t="str">
            <v>Igual</v>
          </cell>
          <cell r="BA525" t="str">
            <v>Igual</v>
          </cell>
          <cell r="BB525" t="str">
            <v>Igual</v>
          </cell>
        </row>
        <row r="526">
          <cell r="AL526">
            <v>8</v>
          </cell>
          <cell r="AM526">
            <v>8</v>
          </cell>
          <cell r="AN526">
            <v>8</v>
          </cell>
          <cell r="AO526">
            <v>8</v>
          </cell>
          <cell r="AP526">
            <v>9</v>
          </cell>
          <cell r="AQ526">
            <v>8</v>
          </cell>
          <cell r="AR526">
            <v>8</v>
          </cell>
          <cell r="AS526">
            <v>8</v>
          </cell>
          <cell r="AT526">
            <v>8</v>
          </cell>
          <cell r="AU526" t="str">
            <v>No</v>
          </cell>
          <cell r="AV526" t="str">
            <v>No</v>
          </cell>
          <cell r="AW526" t="str">
            <v>No</v>
          </cell>
          <cell r="AX526">
            <v>1</v>
          </cell>
          <cell r="AY526" t="str">
            <v>Mucho mejor</v>
          </cell>
          <cell r="AZ526" t="str">
            <v>Mucho mejor</v>
          </cell>
          <cell r="BA526" t="str">
            <v>Mucho mejor</v>
          </cell>
          <cell r="BB526" t="str">
            <v>Mucho mejor</v>
          </cell>
        </row>
        <row r="527">
          <cell r="AL527">
            <v>8</v>
          </cell>
          <cell r="AM527">
            <v>8</v>
          </cell>
          <cell r="AN527">
            <v>8</v>
          </cell>
          <cell r="AO527">
            <v>5</v>
          </cell>
          <cell r="AP527">
            <v>8</v>
          </cell>
          <cell r="AQ527">
            <v>8</v>
          </cell>
          <cell r="AR527">
            <v>8</v>
          </cell>
          <cell r="AS527">
            <v>8</v>
          </cell>
          <cell r="AT527">
            <v>8</v>
          </cell>
          <cell r="AU527" t="str">
            <v>No</v>
          </cell>
          <cell r="AV527" t="str">
            <v>No</v>
          </cell>
          <cell r="AW527" t="str">
            <v>No</v>
          </cell>
          <cell r="AX527">
            <v>3</v>
          </cell>
          <cell r="AY527" t="str">
            <v>Igual</v>
          </cell>
          <cell r="AZ527" t="str">
            <v>Igual</v>
          </cell>
          <cell r="BA527" t="str">
            <v>Igual</v>
          </cell>
          <cell r="BB527" t="str">
            <v>Igual</v>
          </cell>
        </row>
        <row r="528">
          <cell r="AL528">
            <v>9</v>
          </cell>
          <cell r="AM528">
            <v>8</v>
          </cell>
          <cell r="AN528">
            <v>8</v>
          </cell>
          <cell r="AO528">
            <v>9</v>
          </cell>
          <cell r="AP528">
            <v>10</v>
          </cell>
          <cell r="AQ528">
            <v>9</v>
          </cell>
          <cell r="AR528">
            <v>9</v>
          </cell>
          <cell r="AS528">
            <v>9</v>
          </cell>
          <cell r="AT528">
            <v>10</v>
          </cell>
          <cell r="AU528" t="str">
            <v>No</v>
          </cell>
          <cell r="AV528" t="str">
            <v>No</v>
          </cell>
          <cell r="AW528" t="str">
            <v>No</v>
          </cell>
          <cell r="AX528">
            <v>1</v>
          </cell>
          <cell r="AY528" t="str">
            <v>Mucho mejor</v>
          </cell>
          <cell r="AZ528" t="str">
            <v>Mucho mejor</v>
          </cell>
          <cell r="BA528" t="str">
            <v>Mucho mejor</v>
          </cell>
          <cell r="BB528" t="str">
            <v>Mucho mejor</v>
          </cell>
        </row>
        <row r="529">
          <cell r="AL529">
            <v>8</v>
          </cell>
          <cell r="AM529">
            <v>8</v>
          </cell>
          <cell r="AN529">
            <v>8</v>
          </cell>
          <cell r="AO529">
            <v>9</v>
          </cell>
          <cell r="AP529">
            <v>9</v>
          </cell>
          <cell r="AQ529">
            <v>9</v>
          </cell>
          <cell r="AR529">
            <v>9</v>
          </cell>
          <cell r="AS529">
            <v>8</v>
          </cell>
          <cell r="AT529">
            <v>9</v>
          </cell>
          <cell r="AU529" t="str">
            <v>Si</v>
          </cell>
          <cell r="AV529" t="str">
            <v>Si</v>
          </cell>
          <cell r="AW529" t="str">
            <v>Si</v>
          </cell>
          <cell r="AX529">
            <v>3</v>
          </cell>
          <cell r="AY529" t="str">
            <v>Mucho mejor</v>
          </cell>
          <cell r="AZ529" t="str">
            <v>Mucho mejor</v>
          </cell>
          <cell r="BA529" t="str">
            <v>Mucho mejor</v>
          </cell>
          <cell r="BB529" t="str">
            <v>Mucho mejor</v>
          </cell>
        </row>
        <row r="530">
          <cell r="AL530">
            <v>7</v>
          </cell>
          <cell r="AM530">
            <v>7</v>
          </cell>
          <cell r="AN530">
            <v>7</v>
          </cell>
          <cell r="AO530">
            <v>8</v>
          </cell>
          <cell r="AP530">
            <v>8</v>
          </cell>
          <cell r="AQ530">
            <v>7</v>
          </cell>
          <cell r="AR530">
            <v>8</v>
          </cell>
          <cell r="AS530">
            <v>7</v>
          </cell>
          <cell r="AT530">
            <v>7</v>
          </cell>
          <cell r="AU530" t="str">
            <v>No</v>
          </cell>
          <cell r="AV530" t="str">
            <v>No</v>
          </cell>
          <cell r="AW530" t="str">
            <v>No</v>
          </cell>
          <cell r="AX530">
            <v>1</v>
          </cell>
          <cell r="AY530" t="str">
            <v>Mucho mejor</v>
          </cell>
          <cell r="AZ530" t="str">
            <v>Igual</v>
          </cell>
          <cell r="BA530" t="str">
            <v>Igual</v>
          </cell>
          <cell r="BB530" t="str">
            <v>Mucho mejor</v>
          </cell>
        </row>
        <row r="531">
          <cell r="AL531">
            <v>8</v>
          </cell>
          <cell r="AM531">
            <v>8</v>
          </cell>
          <cell r="AN531">
            <v>8</v>
          </cell>
          <cell r="AO531">
            <v>5</v>
          </cell>
          <cell r="AP531">
            <v>8</v>
          </cell>
          <cell r="AQ531">
            <v>8</v>
          </cell>
          <cell r="AR531">
            <v>8</v>
          </cell>
          <cell r="AS531">
            <v>8</v>
          </cell>
          <cell r="AT531">
            <v>8</v>
          </cell>
          <cell r="AU531" t="str">
            <v>Si</v>
          </cell>
          <cell r="AV531" t="str">
            <v>Si</v>
          </cell>
          <cell r="AW531" t="str">
            <v>Si</v>
          </cell>
          <cell r="AX531">
            <v>4</v>
          </cell>
          <cell r="AY531" t="str">
            <v>Igual</v>
          </cell>
          <cell r="AZ531" t="str">
            <v>Igual</v>
          </cell>
          <cell r="BA531" t="str">
            <v>Igual</v>
          </cell>
          <cell r="BB531" t="str">
            <v>Igual</v>
          </cell>
        </row>
        <row r="532">
          <cell r="AL532">
            <v>8</v>
          </cell>
          <cell r="AM532">
            <v>8</v>
          </cell>
          <cell r="AN532">
            <v>8</v>
          </cell>
          <cell r="AO532">
            <v>8</v>
          </cell>
          <cell r="AP532">
            <v>9</v>
          </cell>
          <cell r="AQ532">
            <v>8</v>
          </cell>
          <cell r="AR532">
            <v>9</v>
          </cell>
          <cell r="AS532">
            <v>8</v>
          </cell>
          <cell r="AT532">
            <v>8</v>
          </cell>
          <cell r="AU532" t="str">
            <v>Si</v>
          </cell>
          <cell r="AV532" t="str">
            <v>Si</v>
          </cell>
          <cell r="AW532" t="str">
            <v>Si</v>
          </cell>
          <cell r="AX532">
            <v>1</v>
          </cell>
          <cell r="AY532" t="str">
            <v>Mucho mejor</v>
          </cell>
          <cell r="AZ532" t="str">
            <v>Igual</v>
          </cell>
          <cell r="BA532" t="str">
            <v>Igual</v>
          </cell>
          <cell r="BB532" t="str">
            <v>Mucho mejor</v>
          </cell>
        </row>
        <row r="533">
          <cell r="AL533">
            <v>8</v>
          </cell>
          <cell r="AM533">
            <v>8</v>
          </cell>
          <cell r="AN533">
            <v>8</v>
          </cell>
          <cell r="AO533">
            <v>8</v>
          </cell>
          <cell r="AP533">
            <v>8</v>
          </cell>
          <cell r="AQ533">
            <v>8</v>
          </cell>
          <cell r="AR533">
            <v>10</v>
          </cell>
          <cell r="AS533">
            <v>8</v>
          </cell>
          <cell r="AT533">
            <v>8</v>
          </cell>
          <cell r="AU533" t="str">
            <v>No</v>
          </cell>
          <cell r="AV533" t="str">
            <v>No</v>
          </cell>
          <cell r="AW533" t="str">
            <v>No</v>
          </cell>
          <cell r="AX533">
            <v>4</v>
          </cell>
          <cell r="AY533" t="str">
            <v>Igual</v>
          </cell>
          <cell r="AZ533" t="str">
            <v>Igual</v>
          </cell>
          <cell r="BA533" t="str">
            <v>Igual</v>
          </cell>
          <cell r="BB533" t="str">
            <v>Igual</v>
          </cell>
        </row>
        <row r="534">
          <cell r="AL534">
            <v>8</v>
          </cell>
          <cell r="AM534">
            <v>8</v>
          </cell>
          <cell r="AN534">
            <v>8</v>
          </cell>
          <cell r="AO534">
            <v>9</v>
          </cell>
          <cell r="AP534">
            <v>9</v>
          </cell>
          <cell r="AQ534">
            <v>9</v>
          </cell>
          <cell r="AR534">
            <v>9</v>
          </cell>
          <cell r="AS534">
            <v>9</v>
          </cell>
          <cell r="AT534">
            <v>9</v>
          </cell>
          <cell r="AU534" t="str">
            <v>No</v>
          </cell>
          <cell r="AV534" t="str">
            <v>No</v>
          </cell>
          <cell r="AW534" t="str">
            <v>No</v>
          </cell>
          <cell r="AX534">
            <v>3</v>
          </cell>
          <cell r="AY534" t="str">
            <v>Mucho mejor</v>
          </cell>
          <cell r="AZ534" t="str">
            <v>Mucho mejor</v>
          </cell>
          <cell r="BA534" t="str">
            <v>Mucho mejor</v>
          </cell>
          <cell r="BB534" t="str">
            <v>Mucho mejor</v>
          </cell>
        </row>
        <row r="535">
          <cell r="AL535">
            <v>8</v>
          </cell>
          <cell r="AM535">
            <v>8</v>
          </cell>
          <cell r="AN535">
            <v>8</v>
          </cell>
          <cell r="AO535">
            <v>7</v>
          </cell>
          <cell r="AP535">
            <v>8</v>
          </cell>
          <cell r="AQ535">
            <v>7</v>
          </cell>
          <cell r="AR535">
            <v>9</v>
          </cell>
          <cell r="AS535">
            <v>7</v>
          </cell>
          <cell r="AT535">
            <v>8</v>
          </cell>
          <cell r="AU535" t="str">
            <v>No</v>
          </cell>
          <cell r="AV535" t="str">
            <v>No</v>
          </cell>
          <cell r="AW535" t="str">
            <v>No</v>
          </cell>
          <cell r="AX535">
            <v>3</v>
          </cell>
          <cell r="AY535" t="str">
            <v>Mucho mejor</v>
          </cell>
          <cell r="AZ535" t="str">
            <v>Mucho mejor</v>
          </cell>
          <cell r="BA535" t="str">
            <v>Mejor</v>
          </cell>
          <cell r="BB535" t="str">
            <v>Mucho mejor</v>
          </cell>
        </row>
        <row r="536">
          <cell r="AL536">
            <v>9</v>
          </cell>
          <cell r="AM536">
            <v>8</v>
          </cell>
          <cell r="AN536">
            <v>8</v>
          </cell>
          <cell r="AO536">
            <v>8</v>
          </cell>
          <cell r="AP536">
            <v>9</v>
          </cell>
          <cell r="AQ536">
            <v>8</v>
          </cell>
          <cell r="AR536">
            <v>9</v>
          </cell>
          <cell r="AS536">
            <v>8</v>
          </cell>
          <cell r="AT536">
            <v>8</v>
          </cell>
          <cell r="AU536" t="str">
            <v>No</v>
          </cell>
          <cell r="AV536" t="str">
            <v>No</v>
          </cell>
          <cell r="AW536" t="str">
            <v>No</v>
          </cell>
          <cell r="AX536">
            <v>4</v>
          </cell>
          <cell r="AY536" t="str">
            <v>Igual</v>
          </cell>
          <cell r="AZ536" t="str">
            <v>Igual</v>
          </cell>
          <cell r="BA536" t="str">
            <v>Igual</v>
          </cell>
          <cell r="BB536" t="str">
            <v>Igual</v>
          </cell>
        </row>
        <row r="537">
          <cell r="AL537">
            <v>7</v>
          </cell>
          <cell r="AM537">
            <v>8</v>
          </cell>
          <cell r="AN537">
            <v>8</v>
          </cell>
          <cell r="AO537">
            <v>4</v>
          </cell>
          <cell r="AP537">
            <v>8</v>
          </cell>
          <cell r="AQ537">
            <v>7</v>
          </cell>
          <cell r="AR537">
            <v>7</v>
          </cell>
          <cell r="AS537">
            <v>7</v>
          </cell>
          <cell r="AT537">
            <v>7</v>
          </cell>
          <cell r="AU537" t="str">
            <v>Si</v>
          </cell>
          <cell r="AV537" t="str">
            <v>No</v>
          </cell>
          <cell r="AW537" t="str">
            <v>No</v>
          </cell>
          <cell r="AX537">
            <v>3</v>
          </cell>
          <cell r="AY537" t="str">
            <v>Mucho mejor</v>
          </cell>
          <cell r="AZ537" t="str">
            <v>Igual</v>
          </cell>
          <cell r="BA537" t="str">
            <v>Igual</v>
          </cell>
          <cell r="BB537" t="str">
            <v>Mucho mejor</v>
          </cell>
        </row>
        <row r="538">
          <cell r="AL538">
            <v>8</v>
          </cell>
          <cell r="AM538">
            <v>8</v>
          </cell>
          <cell r="AN538">
            <v>8</v>
          </cell>
          <cell r="AO538">
            <v>6</v>
          </cell>
          <cell r="AP538">
            <v>10</v>
          </cell>
          <cell r="AQ538">
            <v>8</v>
          </cell>
          <cell r="AR538">
            <v>10</v>
          </cell>
          <cell r="AS538">
            <v>8</v>
          </cell>
          <cell r="AT538">
            <v>8</v>
          </cell>
          <cell r="AU538" t="str">
            <v>Si</v>
          </cell>
          <cell r="AV538" t="str">
            <v>Si</v>
          </cell>
          <cell r="AW538" t="str">
            <v>Si</v>
          </cell>
          <cell r="AX538">
            <v>4</v>
          </cell>
          <cell r="AY538" t="str">
            <v>Mucho mejor</v>
          </cell>
          <cell r="AZ538" t="str">
            <v>Mucho mejor</v>
          </cell>
          <cell r="BA538" t="str">
            <v>Mucho mejor</v>
          </cell>
          <cell r="BB538" t="str">
            <v>Mucho mejor</v>
          </cell>
        </row>
        <row r="539">
          <cell r="AL539">
            <v>8</v>
          </cell>
          <cell r="AM539">
            <v>8</v>
          </cell>
          <cell r="AN539">
            <v>8</v>
          </cell>
          <cell r="AO539">
            <v>6</v>
          </cell>
          <cell r="AP539">
            <v>8</v>
          </cell>
          <cell r="AQ539">
            <v>8</v>
          </cell>
          <cell r="AR539">
            <v>9</v>
          </cell>
          <cell r="AS539">
            <v>8</v>
          </cell>
          <cell r="AT539">
            <v>8</v>
          </cell>
          <cell r="AU539" t="str">
            <v>No</v>
          </cell>
          <cell r="AV539" t="str">
            <v>No</v>
          </cell>
          <cell r="AW539" t="str">
            <v>No</v>
          </cell>
          <cell r="AX539">
            <v>1</v>
          </cell>
          <cell r="AY539" t="str">
            <v>Igual</v>
          </cell>
          <cell r="AZ539" t="str">
            <v>Igual</v>
          </cell>
          <cell r="BA539" t="str">
            <v>Mejor</v>
          </cell>
          <cell r="BB539" t="str">
            <v>Mejor</v>
          </cell>
        </row>
        <row r="540">
          <cell r="AL540">
            <v>8</v>
          </cell>
          <cell r="AM540">
            <v>9</v>
          </cell>
          <cell r="AN540">
            <v>9</v>
          </cell>
          <cell r="AO540">
            <v>6</v>
          </cell>
          <cell r="AP540">
            <v>10</v>
          </cell>
          <cell r="AQ540">
            <v>9</v>
          </cell>
          <cell r="AR540">
            <v>10</v>
          </cell>
          <cell r="AS540">
            <v>9</v>
          </cell>
          <cell r="AT540">
            <v>9</v>
          </cell>
          <cell r="AU540" t="str">
            <v>Si</v>
          </cell>
          <cell r="AV540" t="str">
            <v>Si</v>
          </cell>
          <cell r="AW540" t="str">
            <v>Si</v>
          </cell>
          <cell r="AX540">
            <v>4</v>
          </cell>
          <cell r="AY540" t="str">
            <v>Mejor</v>
          </cell>
          <cell r="AZ540" t="str">
            <v>Mejor</v>
          </cell>
          <cell r="BA540" t="str">
            <v>Mucho mejor</v>
          </cell>
          <cell r="BB540" t="str">
            <v>Mucho mejor</v>
          </cell>
        </row>
        <row r="541">
          <cell r="AL541">
            <v>8</v>
          </cell>
          <cell r="AM541">
            <v>8</v>
          </cell>
          <cell r="AN541">
            <v>8</v>
          </cell>
          <cell r="AO541">
            <v>8</v>
          </cell>
          <cell r="AP541">
            <v>8</v>
          </cell>
          <cell r="AQ541">
            <v>8</v>
          </cell>
          <cell r="AR541">
            <v>8</v>
          </cell>
          <cell r="AS541">
            <v>8</v>
          </cell>
          <cell r="AT541">
            <v>8</v>
          </cell>
          <cell r="AU541" t="str">
            <v>Si</v>
          </cell>
          <cell r="AV541" t="str">
            <v>Si</v>
          </cell>
          <cell r="AW541" t="str">
            <v>Si</v>
          </cell>
          <cell r="AX541">
            <v>1</v>
          </cell>
          <cell r="AY541" t="str">
            <v>Mucho mejor</v>
          </cell>
          <cell r="AZ541" t="str">
            <v>Mucho mejor</v>
          </cell>
          <cell r="BA541" t="str">
            <v>Mucho mejor</v>
          </cell>
          <cell r="BB541" t="str">
            <v>Mucho mejor</v>
          </cell>
        </row>
        <row r="542">
          <cell r="AL542">
            <v>8</v>
          </cell>
          <cell r="AM542">
            <v>8</v>
          </cell>
          <cell r="AN542">
            <v>8</v>
          </cell>
          <cell r="AO542">
            <v>5</v>
          </cell>
          <cell r="AP542">
            <v>8</v>
          </cell>
          <cell r="AQ542">
            <v>8</v>
          </cell>
          <cell r="AR542">
            <v>10</v>
          </cell>
          <cell r="AS542">
            <v>8</v>
          </cell>
          <cell r="AT542">
            <v>8</v>
          </cell>
          <cell r="AU542" t="str">
            <v>Si</v>
          </cell>
          <cell r="AV542" t="str">
            <v>Si</v>
          </cell>
          <cell r="AW542" t="str">
            <v>Si</v>
          </cell>
          <cell r="AX542">
            <v>1</v>
          </cell>
          <cell r="AY542" t="str">
            <v>Igual</v>
          </cell>
          <cell r="AZ542" t="str">
            <v>Mucho mejor</v>
          </cell>
          <cell r="BA542" t="str">
            <v>Mejor</v>
          </cell>
          <cell r="BB542" t="str">
            <v>Mucho mejor</v>
          </cell>
        </row>
        <row r="543">
          <cell r="AL543">
            <v>8</v>
          </cell>
          <cell r="AM543">
            <v>8</v>
          </cell>
          <cell r="AN543">
            <v>8</v>
          </cell>
          <cell r="AO543">
            <v>4</v>
          </cell>
          <cell r="AP543">
            <v>8</v>
          </cell>
          <cell r="AQ543">
            <v>8</v>
          </cell>
          <cell r="AR543">
            <v>8</v>
          </cell>
          <cell r="AS543">
            <v>8</v>
          </cell>
          <cell r="AT543">
            <v>8</v>
          </cell>
          <cell r="AU543" t="str">
            <v>Si</v>
          </cell>
          <cell r="AV543" t="str">
            <v>Si</v>
          </cell>
          <cell r="AW543" t="str">
            <v>Si</v>
          </cell>
          <cell r="AX543">
            <v>1</v>
          </cell>
          <cell r="AY543" t="str">
            <v>Mucho mejor</v>
          </cell>
          <cell r="AZ543" t="str">
            <v>Mucho mejor</v>
          </cell>
          <cell r="BA543" t="str">
            <v>Mucho mejor</v>
          </cell>
          <cell r="BB543" t="str">
            <v>Mucho mejor</v>
          </cell>
        </row>
        <row r="544">
          <cell r="AL544">
            <v>6</v>
          </cell>
          <cell r="AM544">
            <v>9</v>
          </cell>
          <cell r="AN544">
            <v>9</v>
          </cell>
          <cell r="AO544">
            <v>5</v>
          </cell>
          <cell r="AP544">
            <v>8</v>
          </cell>
          <cell r="AQ544">
            <v>8</v>
          </cell>
          <cell r="AR544">
            <v>9</v>
          </cell>
          <cell r="AS544">
            <v>8</v>
          </cell>
          <cell r="AT544">
            <v>8</v>
          </cell>
          <cell r="AU544" t="str">
            <v>Si</v>
          </cell>
          <cell r="AV544" t="str">
            <v>Si</v>
          </cell>
          <cell r="AW544" t="str">
            <v>Si</v>
          </cell>
          <cell r="AX544">
            <v>4</v>
          </cell>
          <cell r="AY544" t="str">
            <v>Mejor</v>
          </cell>
          <cell r="AZ544" t="str">
            <v>Mejor</v>
          </cell>
          <cell r="BA544" t="str">
            <v>Mejor</v>
          </cell>
          <cell r="BB544" t="str">
            <v>Mucho mejor</v>
          </cell>
        </row>
        <row r="545">
          <cell r="AL545">
            <v>8</v>
          </cell>
          <cell r="AM545">
            <v>8</v>
          </cell>
          <cell r="AN545">
            <v>8</v>
          </cell>
          <cell r="AO545">
            <v>8</v>
          </cell>
          <cell r="AP545">
            <v>8</v>
          </cell>
          <cell r="AQ545">
            <v>8</v>
          </cell>
          <cell r="AR545">
            <v>8</v>
          </cell>
          <cell r="AS545">
            <v>8</v>
          </cell>
          <cell r="AT545">
            <v>8</v>
          </cell>
          <cell r="AU545" t="str">
            <v>Si</v>
          </cell>
          <cell r="AV545" t="str">
            <v>Si</v>
          </cell>
          <cell r="AW545" t="str">
            <v>Si</v>
          </cell>
          <cell r="AX545">
            <v>3</v>
          </cell>
          <cell r="AY545" t="str">
            <v>Mejor</v>
          </cell>
          <cell r="AZ545" t="str">
            <v>Mejor</v>
          </cell>
          <cell r="BA545" t="str">
            <v>Mejor</v>
          </cell>
          <cell r="BB545" t="str">
            <v>Mucho mejor</v>
          </cell>
        </row>
        <row r="546">
          <cell r="AL546">
            <v>8</v>
          </cell>
          <cell r="AM546">
            <v>8</v>
          </cell>
          <cell r="AN546">
            <v>8</v>
          </cell>
          <cell r="AO546">
            <v>5</v>
          </cell>
          <cell r="AP546">
            <v>9</v>
          </cell>
          <cell r="AQ546">
            <v>8</v>
          </cell>
          <cell r="AR546">
            <v>9</v>
          </cell>
          <cell r="AS546">
            <v>8</v>
          </cell>
          <cell r="AT546">
            <v>9</v>
          </cell>
          <cell r="AU546" t="str">
            <v>Si</v>
          </cell>
          <cell r="AV546" t="str">
            <v>Si</v>
          </cell>
          <cell r="AW546" t="str">
            <v>Si</v>
          </cell>
          <cell r="AX546">
            <v>3</v>
          </cell>
          <cell r="AY546" t="str">
            <v>Igual</v>
          </cell>
          <cell r="AZ546" t="str">
            <v>Igual</v>
          </cell>
          <cell r="BA546" t="str">
            <v>Igual</v>
          </cell>
          <cell r="BB546" t="str">
            <v>Igual</v>
          </cell>
        </row>
        <row r="547">
          <cell r="AL547">
            <v>8</v>
          </cell>
          <cell r="AM547">
            <v>8</v>
          </cell>
          <cell r="AN547">
            <v>8</v>
          </cell>
          <cell r="AO547">
            <v>5</v>
          </cell>
          <cell r="AP547">
            <v>8</v>
          </cell>
          <cell r="AQ547">
            <v>8</v>
          </cell>
          <cell r="AR547">
            <v>9</v>
          </cell>
          <cell r="AS547">
            <v>8</v>
          </cell>
          <cell r="AT547">
            <v>8</v>
          </cell>
          <cell r="AU547" t="str">
            <v>Si</v>
          </cell>
          <cell r="AV547" t="str">
            <v>Si</v>
          </cell>
          <cell r="AW547" t="str">
            <v>Si</v>
          </cell>
          <cell r="AX547">
            <v>3</v>
          </cell>
          <cell r="AY547" t="str">
            <v>Igual</v>
          </cell>
          <cell r="AZ547" t="str">
            <v>Igual</v>
          </cell>
          <cell r="BA547" t="str">
            <v>Igual</v>
          </cell>
          <cell r="BB547" t="str">
            <v>Igual</v>
          </cell>
        </row>
        <row r="548">
          <cell r="AL548">
            <v>8</v>
          </cell>
          <cell r="AM548">
            <v>8</v>
          </cell>
          <cell r="AN548">
            <v>8</v>
          </cell>
          <cell r="AO548">
            <v>5</v>
          </cell>
          <cell r="AP548">
            <v>8</v>
          </cell>
          <cell r="AQ548">
            <v>8</v>
          </cell>
          <cell r="AR548">
            <v>8</v>
          </cell>
          <cell r="AS548">
            <v>8</v>
          </cell>
          <cell r="AT548">
            <v>7</v>
          </cell>
          <cell r="AU548" t="str">
            <v>Si</v>
          </cell>
          <cell r="AV548" t="str">
            <v>Si</v>
          </cell>
          <cell r="AW548" t="str">
            <v>Si</v>
          </cell>
          <cell r="AX548">
            <v>4</v>
          </cell>
          <cell r="AY548" t="str">
            <v>Mejor</v>
          </cell>
          <cell r="AZ548" t="str">
            <v>Igual</v>
          </cell>
          <cell r="BA548" t="str">
            <v>Igual</v>
          </cell>
          <cell r="BB548" t="str">
            <v>Mucho mejor</v>
          </cell>
        </row>
        <row r="549">
          <cell r="AL549">
            <v>8</v>
          </cell>
          <cell r="AM549">
            <v>8</v>
          </cell>
          <cell r="AN549">
            <v>8</v>
          </cell>
          <cell r="AO549">
            <v>4</v>
          </cell>
          <cell r="AP549">
            <v>9</v>
          </cell>
          <cell r="AQ549">
            <v>8</v>
          </cell>
          <cell r="AR549">
            <v>9</v>
          </cell>
          <cell r="AS549">
            <v>9</v>
          </cell>
          <cell r="AT549">
            <v>8</v>
          </cell>
          <cell r="AU549" t="str">
            <v>Si</v>
          </cell>
          <cell r="AV549" t="str">
            <v>Si</v>
          </cell>
          <cell r="AW549" t="str">
            <v>Si</v>
          </cell>
          <cell r="AX549">
            <v>4</v>
          </cell>
          <cell r="AY549" t="str">
            <v>Mucho mejor</v>
          </cell>
          <cell r="AZ549" t="str">
            <v>Igual</v>
          </cell>
          <cell r="BA549" t="str">
            <v>Igual</v>
          </cell>
          <cell r="BB549" t="str">
            <v>Mucho mejor</v>
          </cell>
        </row>
        <row r="550">
          <cell r="AL550">
            <v>8</v>
          </cell>
          <cell r="AM550">
            <v>8</v>
          </cell>
          <cell r="AN550">
            <v>9</v>
          </cell>
          <cell r="AO550">
            <v>9</v>
          </cell>
          <cell r="AP550">
            <v>9</v>
          </cell>
          <cell r="AQ550">
            <v>9</v>
          </cell>
          <cell r="AR550">
            <v>10</v>
          </cell>
          <cell r="AS550">
            <v>9</v>
          </cell>
          <cell r="AT550">
            <v>9</v>
          </cell>
          <cell r="AU550" t="str">
            <v>No</v>
          </cell>
          <cell r="AV550" t="str">
            <v>No</v>
          </cell>
          <cell r="AW550" t="str">
            <v>No</v>
          </cell>
          <cell r="AX550">
            <v>3</v>
          </cell>
          <cell r="AY550" t="str">
            <v>Mucho mejor</v>
          </cell>
          <cell r="AZ550" t="str">
            <v>Mucho mejor</v>
          </cell>
          <cell r="BA550" t="str">
            <v>Mucho mejor</v>
          </cell>
          <cell r="BB550" t="str">
            <v>Mucho mejor</v>
          </cell>
        </row>
        <row r="551">
          <cell r="AL551">
            <v>9</v>
          </cell>
          <cell r="AM551">
            <v>9</v>
          </cell>
          <cell r="AN551">
            <v>9</v>
          </cell>
          <cell r="AO551">
            <v>9</v>
          </cell>
          <cell r="AP551">
            <v>10</v>
          </cell>
          <cell r="AQ551">
            <v>10</v>
          </cell>
          <cell r="AR551">
            <v>10</v>
          </cell>
          <cell r="AS551">
            <v>10</v>
          </cell>
          <cell r="AT551">
            <v>10</v>
          </cell>
          <cell r="AU551" t="str">
            <v>Si</v>
          </cell>
          <cell r="AV551" t="str">
            <v>Si</v>
          </cell>
          <cell r="AW551" t="str">
            <v>Si</v>
          </cell>
          <cell r="AX551">
            <v>4</v>
          </cell>
          <cell r="AY551" t="str">
            <v>Mucho mejor</v>
          </cell>
          <cell r="AZ551" t="str">
            <v>Mucho mejor</v>
          </cell>
          <cell r="BA551" t="str">
            <v>Mucho mejor</v>
          </cell>
          <cell r="BB551" t="str">
            <v>Mucho mejor</v>
          </cell>
        </row>
        <row r="552">
          <cell r="AL552">
            <v>10</v>
          </cell>
          <cell r="AM552">
            <v>8</v>
          </cell>
          <cell r="AN552">
            <v>8</v>
          </cell>
          <cell r="AO552">
            <v>9</v>
          </cell>
          <cell r="AP552">
            <v>10</v>
          </cell>
          <cell r="AQ552">
            <v>9</v>
          </cell>
          <cell r="AR552">
            <v>10</v>
          </cell>
          <cell r="AS552">
            <v>9</v>
          </cell>
          <cell r="AT552">
            <v>9</v>
          </cell>
          <cell r="AU552" t="str">
            <v>No</v>
          </cell>
          <cell r="AV552" t="str">
            <v>No</v>
          </cell>
          <cell r="AW552" t="str">
            <v>No</v>
          </cell>
          <cell r="AX552">
            <v>2</v>
          </cell>
          <cell r="AY552" t="str">
            <v>Igual</v>
          </cell>
          <cell r="AZ552" t="str">
            <v>Igual</v>
          </cell>
          <cell r="BA552" t="str">
            <v>Igual</v>
          </cell>
          <cell r="BB552" t="str">
            <v>Igual</v>
          </cell>
        </row>
        <row r="553">
          <cell r="AL553">
            <v>8</v>
          </cell>
          <cell r="AM553">
            <v>7</v>
          </cell>
          <cell r="AN553">
            <v>7</v>
          </cell>
          <cell r="AO553">
            <v>4</v>
          </cell>
          <cell r="AP553">
            <v>10</v>
          </cell>
          <cell r="AQ553">
            <v>8</v>
          </cell>
          <cell r="AR553">
            <v>9</v>
          </cell>
          <cell r="AS553">
            <v>8</v>
          </cell>
          <cell r="AT553">
            <v>7</v>
          </cell>
          <cell r="AU553" t="str">
            <v>Si</v>
          </cell>
          <cell r="AV553" t="str">
            <v>Si</v>
          </cell>
          <cell r="AW553" t="str">
            <v>Si</v>
          </cell>
          <cell r="AX553">
            <v>4</v>
          </cell>
          <cell r="AY553" t="str">
            <v>Igual</v>
          </cell>
          <cell r="AZ553" t="str">
            <v>Igual</v>
          </cell>
          <cell r="BA553" t="str">
            <v>Igual</v>
          </cell>
          <cell r="BB553" t="str">
            <v>Igual</v>
          </cell>
        </row>
        <row r="554">
          <cell r="AL554">
            <v>9</v>
          </cell>
          <cell r="AM554">
            <v>9</v>
          </cell>
          <cell r="AN554">
            <v>9</v>
          </cell>
          <cell r="AO554">
            <v>9</v>
          </cell>
          <cell r="AP554">
            <v>10</v>
          </cell>
          <cell r="AQ554">
            <v>9</v>
          </cell>
          <cell r="AR554">
            <v>9</v>
          </cell>
          <cell r="AS554">
            <v>9</v>
          </cell>
          <cell r="AT554">
            <v>9</v>
          </cell>
          <cell r="AU554" t="str">
            <v>No</v>
          </cell>
          <cell r="AV554" t="str">
            <v>No</v>
          </cell>
          <cell r="AW554" t="str">
            <v>No</v>
          </cell>
          <cell r="AX554">
            <v>3</v>
          </cell>
          <cell r="AY554" t="str">
            <v>Mucho mejor</v>
          </cell>
          <cell r="AZ554" t="str">
            <v>Mucho mejor</v>
          </cell>
          <cell r="BA554" t="str">
            <v>Mucho mejor</v>
          </cell>
          <cell r="BB554" t="str">
            <v>Mucho mejor</v>
          </cell>
        </row>
        <row r="555">
          <cell r="AL555">
            <v>5</v>
          </cell>
          <cell r="AM555">
            <v>7</v>
          </cell>
          <cell r="AN555">
            <v>7</v>
          </cell>
          <cell r="AO555">
            <v>4</v>
          </cell>
          <cell r="AP555">
            <v>8</v>
          </cell>
          <cell r="AQ555">
            <v>7</v>
          </cell>
          <cell r="AR555">
            <v>7</v>
          </cell>
          <cell r="AS555">
            <v>8</v>
          </cell>
          <cell r="AT555">
            <v>8</v>
          </cell>
          <cell r="AU555" t="str">
            <v>No</v>
          </cell>
          <cell r="AV555" t="str">
            <v>No</v>
          </cell>
          <cell r="AW555" t="str">
            <v>No</v>
          </cell>
          <cell r="AX555">
            <v>1</v>
          </cell>
          <cell r="AY555" t="str">
            <v>Igual</v>
          </cell>
          <cell r="AZ555" t="str">
            <v>Igual</v>
          </cell>
          <cell r="BA555" t="str">
            <v>Igual</v>
          </cell>
          <cell r="BB555" t="str">
            <v>Igual</v>
          </cell>
        </row>
        <row r="556">
          <cell r="AL556">
            <v>8</v>
          </cell>
          <cell r="AM556">
            <v>10</v>
          </cell>
          <cell r="AN556">
            <v>10</v>
          </cell>
          <cell r="AO556">
            <v>10</v>
          </cell>
          <cell r="AP556">
            <v>10</v>
          </cell>
          <cell r="AQ556">
            <v>10</v>
          </cell>
          <cell r="AR556">
            <v>10</v>
          </cell>
          <cell r="AS556">
            <v>10</v>
          </cell>
          <cell r="AT556">
            <v>10</v>
          </cell>
          <cell r="AU556" t="str">
            <v>No</v>
          </cell>
          <cell r="AV556" t="str">
            <v>No</v>
          </cell>
          <cell r="AW556" t="str">
            <v>No</v>
          </cell>
          <cell r="AX556">
            <v>1</v>
          </cell>
          <cell r="AY556" t="str">
            <v>Mucho mejor</v>
          </cell>
          <cell r="AZ556" t="str">
            <v>Mucho mejor</v>
          </cell>
          <cell r="BA556" t="str">
            <v>Mucho mejor</v>
          </cell>
          <cell r="BB556" t="str">
            <v>Mucho mejor</v>
          </cell>
        </row>
        <row r="557">
          <cell r="AL557">
            <v>8</v>
          </cell>
          <cell r="AM557">
            <v>10</v>
          </cell>
          <cell r="AN557">
            <v>10</v>
          </cell>
          <cell r="AO557">
            <v>3</v>
          </cell>
          <cell r="AP557">
            <v>10</v>
          </cell>
          <cell r="AQ557">
            <v>10</v>
          </cell>
          <cell r="AR557">
            <v>10</v>
          </cell>
          <cell r="AS557">
            <v>10</v>
          </cell>
          <cell r="AT557">
            <v>7</v>
          </cell>
          <cell r="AU557" t="str">
            <v>Si</v>
          </cell>
          <cell r="AV557" t="str">
            <v>Si</v>
          </cell>
          <cell r="AW557" t="str">
            <v>Si</v>
          </cell>
          <cell r="AX557">
            <v>4</v>
          </cell>
          <cell r="AY557" t="str">
            <v>Mejor</v>
          </cell>
          <cell r="AZ557" t="str">
            <v>Igual</v>
          </cell>
          <cell r="BA557" t="str">
            <v>Igual</v>
          </cell>
          <cell r="BB557" t="str">
            <v>Mucho mejor</v>
          </cell>
        </row>
        <row r="558">
          <cell r="AL558">
            <v>9</v>
          </cell>
          <cell r="AM558">
            <v>9</v>
          </cell>
          <cell r="AN558">
            <v>9</v>
          </cell>
          <cell r="AO558">
            <v>9</v>
          </cell>
          <cell r="AP558">
            <v>9</v>
          </cell>
          <cell r="AQ558">
            <v>9</v>
          </cell>
          <cell r="AR558">
            <v>9</v>
          </cell>
          <cell r="AS558">
            <v>9</v>
          </cell>
          <cell r="AT558">
            <v>9</v>
          </cell>
          <cell r="AU558" t="str">
            <v>Si</v>
          </cell>
          <cell r="AV558" t="str">
            <v>Si</v>
          </cell>
          <cell r="AW558" t="str">
            <v>Si</v>
          </cell>
          <cell r="AX558">
            <v>3</v>
          </cell>
          <cell r="AY558" t="str">
            <v>Mucho mejor</v>
          </cell>
          <cell r="AZ558" t="str">
            <v>Mucho mejor</v>
          </cell>
          <cell r="BA558" t="str">
            <v>Mucho mejor</v>
          </cell>
          <cell r="BB558" t="str">
            <v>Mucho mejor</v>
          </cell>
        </row>
        <row r="559">
          <cell r="AL559">
            <v>8</v>
          </cell>
          <cell r="AM559">
            <v>8</v>
          </cell>
          <cell r="AN559">
            <v>8</v>
          </cell>
          <cell r="AO559">
            <v>8</v>
          </cell>
          <cell r="AP559">
            <v>9</v>
          </cell>
          <cell r="AQ559">
            <v>9</v>
          </cell>
          <cell r="AR559">
            <v>9</v>
          </cell>
          <cell r="AS559">
            <v>9</v>
          </cell>
          <cell r="AT559">
            <v>9</v>
          </cell>
          <cell r="AU559" t="str">
            <v>Si</v>
          </cell>
          <cell r="AV559" t="str">
            <v>Si</v>
          </cell>
          <cell r="AW559" t="str">
            <v>Si</v>
          </cell>
          <cell r="AX559">
            <v>4</v>
          </cell>
          <cell r="AY559" t="str">
            <v>Mejor</v>
          </cell>
          <cell r="AZ559" t="str">
            <v>Igual</v>
          </cell>
          <cell r="BA559" t="str">
            <v>Igual</v>
          </cell>
          <cell r="BB559" t="str">
            <v>Mucho mejor</v>
          </cell>
        </row>
        <row r="560">
          <cell r="AL560">
            <v>9</v>
          </cell>
          <cell r="AM560">
            <v>8</v>
          </cell>
          <cell r="AN560">
            <v>8</v>
          </cell>
          <cell r="AO560">
            <v>8</v>
          </cell>
          <cell r="AP560">
            <v>8</v>
          </cell>
          <cell r="AQ560">
            <v>8</v>
          </cell>
          <cell r="AR560">
            <v>9</v>
          </cell>
          <cell r="AS560">
            <v>8</v>
          </cell>
          <cell r="AT560">
            <v>8</v>
          </cell>
          <cell r="AU560" t="str">
            <v>Si</v>
          </cell>
          <cell r="AV560" t="str">
            <v>Si</v>
          </cell>
          <cell r="AW560" t="str">
            <v>Si</v>
          </cell>
          <cell r="AX560">
            <v>4</v>
          </cell>
          <cell r="AY560" t="str">
            <v>Igual</v>
          </cell>
          <cell r="AZ560" t="str">
            <v>Igual</v>
          </cell>
          <cell r="BA560" t="str">
            <v>Igual</v>
          </cell>
          <cell r="BB560" t="str">
            <v>Igual</v>
          </cell>
        </row>
        <row r="561">
          <cell r="AL561">
            <v>9</v>
          </cell>
          <cell r="AM561">
            <v>9</v>
          </cell>
          <cell r="AN561">
            <v>9</v>
          </cell>
          <cell r="AO561">
            <v>7</v>
          </cell>
          <cell r="AP561">
            <v>9</v>
          </cell>
          <cell r="AQ561">
            <v>8</v>
          </cell>
          <cell r="AR561">
            <v>9</v>
          </cell>
          <cell r="AS561">
            <v>9</v>
          </cell>
          <cell r="AT561">
            <v>9</v>
          </cell>
          <cell r="AU561" t="str">
            <v>Si</v>
          </cell>
          <cell r="AV561" t="str">
            <v>Si</v>
          </cell>
          <cell r="AW561" t="str">
            <v>Si</v>
          </cell>
          <cell r="AX561">
            <v>4</v>
          </cell>
          <cell r="AY561" t="str">
            <v>Mucho mejor</v>
          </cell>
          <cell r="AZ561" t="str">
            <v>Mucho mejor</v>
          </cell>
          <cell r="BA561" t="str">
            <v>Mucho mejor</v>
          </cell>
          <cell r="BB561" t="str">
            <v>Mucho mejor</v>
          </cell>
        </row>
        <row r="562">
          <cell r="AL562">
            <v>10</v>
          </cell>
          <cell r="AM562">
            <v>10</v>
          </cell>
          <cell r="AN562">
            <v>10</v>
          </cell>
          <cell r="AO562">
            <v>8</v>
          </cell>
          <cell r="AP562">
            <v>9</v>
          </cell>
          <cell r="AQ562">
            <v>9</v>
          </cell>
          <cell r="AR562">
            <v>10</v>
          </cell>
          <cell r="AS562">
            <v>9</v>
          </cell>
          <cell r="AT562">
            <v>9</v>
          </cell>
          <cell r="AU562" t="str">
            <v>Si</v>
          </cell>
          <cell r="AV562" t="str">
            <v>Si</v>
          </cell>
          <cell r="AW562" t="str">
            <v>Si</v>
          </cell>
          <cell r="AX562">
            <v>4</v>
          </cell>
          <cell r="AY562" t="str">
            <v>Mejor</v>
          </cell>
          <cell r="AZ562" t="str">
            <v>Igual</v>
          </cell>
          <cell r="BA562" t="str">
            <v>Igual</v>
          </cell>
          <cell r="BB562" t="str">
            <v>Mucho mejor</v>
          </cell>
        </row>
        <row r="563">
          <cell r="AL563">
            <v>9</v>
          </cell>
          <cell r="AM563">
            <v>9</v>
          </cell>
          <cell r="AN563">
            <v>9</v>
          </cell>
          <cell r="AO563">
            <v>5</v>
          </cell>
          <cell r="AP563">
            <v>8</v>
          </cell>
          <cell r="AQ563">
            <v>8</v>
          </cell>
          <cell r="AR563">
            <v>8</v>
          </cell>
          <cell r="AS563">
            <v>8</v>
          </cell>
          <cell r="AT563">
            <v>8</v>
          </cell>
          <cell r="AU563" t="str">
            <v>No</v>
          </cell>
          <cell r="AV563" t="str">
            <v>No</v>
          </cell>
          <cell r="AW563" t="str">
            <v>No</v>
          </cell>
          <cell r="AX563">
            <v>3</v>
          </cell>
          <cell r="AY563" t="str">
            <v>Mejor</v>
          </cell>
          <cell r="AZ563" t="str">
            <v>Igual</v>
          </cell>
          <cell r="BA563" t="str">
            <v>Igual</v>
          </cell>
          <cell r="BB563" t="str">
            <v>Mucho mejor</v>
          </cell>
        </row>
        <row r="564">
          <cell r="AL564">
            <v>10</v>
          </cell>
          <cell r="AM564">
            <v>10</v>
          </cell>
          <cell r="AN564">
            <v>10</v>
          </cell>
          <cell r="AO564">
            <v>4</v>
          </cell>
          <cell r="AP564">
            <v>10</v>
          </cell>
          <cell r="AQ564">
            <v>9</v>
          </cell>
          <cell r="AR564">
            <v>10</v>
          </cell>
          <cell r="AS564">
            <v>9</v>
          </cell>
          <cell r="AT564">
            <v>7</v>
          </cell>
          <cell r="AU564" t="str">
            <v>Si</v>
          </cell>
          <cell r="AV564" t="str">
            <v>Si</v>
          </cell>
          <cell r="AW564" t="str">
            <v>Si</v>
          </cell>
          <cell r="AX564">
            <v>4</v>
          </cell>
          <cell r="AY564" t="str">
            <v>Mucho mejor</v>
          </cell>
          <cell r="AZ564" t="str">
            <v>Igual</v>
          </cell>
          <cell r="BA564" t="str">
            <v>Mejor</v>
          </cell>
          <cell r="BB564" t="str">
            <v>Mucho mejor</v>
          </cell>
        </row>
        <row r="565">
          <cell r="AL565">
            <v>9</v>
          </cell>
          <cell r="AM565">
            <v>9</v>
          </cell>
          <cell r="AN565">
            <v>9</v>
          </cell>
          <cell r="AO565">
            <v>6</v>
          </cell>
          <cell r="AP565">
            <v>8</v>
          </cell>
          <cell r="AQ565">
            <v>8</v>
          </cell>
          <cell r="AR565">
            <v>9</v>
          </cell>
          <cell r="AS565">
            <v>8</v>
          </cell>
          <cell r="AT565">
            <v>8</v>
          </cell>
          <cell r="AU565" t="str">
            <v>Si</v>
          </cell>
          <cell r="AV565" t="str">
            <v>Si</v>
          </cell>
          <cell r="AW565" t="str">
            <v>Si</v>
          </cell>
          <cell r="AX565">
            <v>4</v>
          </cell>
          <cell r="AY565" t="str">
            <v>Igual</v>
          </cell>
          <cell r="AZ565" t="str">
            <v>Igual</v>
          </cell>
          <cell r="BA565" t="str">
            <v>Igual</v>
          </cell>
          <cell r="BB565" t="str">
            <v>Mejor</v>
          </cell>
        </row>
        <row r="566">
          <cell r="AL566">
            <v>10</v>
          </cell>
          <cell r="AM566">
            <v>10</v>
          </cell>
          <cell r="AN566">
            <v>10</v>
          </cell>
          <cell r="AO566">
            <v>5</v>
          </cell>
          <cell r="AP566">
            <v>10</v>
          </cell>
          <cell r="AQ566">
            <v>10</v>
          </cell>
          <cell r="AR566">
            <v>9</v>
          </cell>
          <cell r="AS566">
            <v>9</v>
          </cell>
          <cell r="AT566">
            <v>8</v>
          </cell>
          <cell r="AU566" t="str">
            <v>No</v>
          </cell>
          <cell r="AV566" t="str">
            <v>No</v>
          </cell>
          <cell r="AW566" t="str">
            <v>No</v>
          </cell>
          <cell r="AX566">
            <v>1</v>
          </cell>
          <cell r="AY566" t="str">
            <v>Mucho mejor</v>
          </cell>
          <cell r="AZ566" t="str">
            <v>Igual</v>
          </cell>
          <cell r="BA566" t="str">
            <v>Igual</v>
          </cell>
          <cell r="BB566" t="str">
            <v>Mucho mejor</v>
          </cell>
        </row>
        <row r="567">
          <cell r="AL567">
            <v>5</v>
          </cell>
          <cell r="AM567">
            <v>6</v>
          </cell>
          <cell r="AN567">
            <v>6</v>
          </cell>
          <cell r="AO567">
            <v>7</v>
          </cell>
          <cell r="AP567">
            <v>5</v>
          </cell>
          <cell r="AQ567">
            <v>6</v>
          </cell>
          <cell r="AR567">
            <v>7</v>
          </cell>
          <cell r="AS567">
            <v>6</v>
          </cell>
          <cell r="AT567">
            <v>6</v>
          </cell>
          <cell r="AU567" t="str">
            <v>Si</v>
          </cell>
          <cell r="AV567" t="str">
            <v>Si</v>
          </cell>
          <cell r="AW567" t="str">
            <v>Si</v>
          </cell>
          <cell r="AX567">
            <v>4</v>
          </cell>
          <cell r="AY567" t="str">
            <v>Igual</v>
          </cell>
          <cell r="AZ567" t="str">
            <v>Igual</v>
          </cell>
          <cell r="BA567" t="str">
            <v>Igual</v>
          </cell>
          <cell r="BB567" t="str">
            <v>Igual</v>
          </cell>
        </row>
        <row r="568">
          <cell r="AL568">
            <v>10</v>
          </cell>
          <cell r="AM568">
            <v>9</v>
          </cell>
          <cell r="AN568">
            <v>9</v>
          </cell>
          <cell r="AO568">
            <v>5</v>
          </cell>
          <cell r="AP568">
            <v>10</v>
          </cell>
          <cell r="AQ568">
            <v>9</v>
          </cell>
          <cell r="AR568">
            <v>10</v>
          </cell>
          <cell r="AS568">
            <v>9</v>
          </cell>
          <cell r="AT568">
            <v>9</v>
          </cell>
          <cell r="AU568" t="str">
            <v>No</v>
          </cell>
          <cell r="AV568" t="str">
            <v>Si</v>
          </cell>
          <cell r="AW568" t="str">
            <v>No</v>
          </cell>
          <cell r="AX568">
            <v>1</v>
          </cell>
          <cell r="AY568" t="str">
            <v>Igual</v>
          </cell>
          <cell r="AZ568" t="str">
            <v>Igual</v>
          </cell>
          <cell r="BA568" t="str">
            <v>Igual</v>
          </cell>
          <cell r="BB568" t="str">
            <v>Igual</v>
          </cell>
        </row>
        <row r="569">
          <cell r="AL569">
            <v>10</v>
          </cell>
          <cell r="AM569">
            <v>10</v>
          </cell>
          <cell r="AN569">
            <v>10</v>
          </cell>
          <cell r="AO569">
            <v>10</v>
          </cell>
          <cell r="AP569">
            <v>10</v>
          </cell>
          <cell r="AQ569">
            <v>9</v>
          </cell>
          <cell r="AR569">
            <v>9</v>
          </cell>
          <cell r="AS569">
            <v>10</v>
          </cell>
          <cell r="AT569">
            <v>10</v>
          </cell>
          <cell r="AU569" t="str">
            <v>Si</v>
          </cell>
          <cell r="AV569" t="str">
            <v>Si</v>
          </cell>
          <cell r="AW569" t="str">
            <v>Si</v>
          </cell>
          <cell r="AX569">
            <v>3</v>
          </cell>
          <cell r="AY569" t="str">
            <v>Mucho mejor</v>
          </cell>
          <cell r="AZ569" t="str">
            <v>Igual</v>
          </cell>
          <cell r="BA569" t="str">
            <v>Igual</v>
          </cell>
          <cell r="BB569" t="str">
            <v>Igual</v>
          </cell>
        </row>
        <row r="570">
          <cell r="AL570">
            <v>8</v>
          </cell>
          <cell r="AM570">
            <v>8</v>
          </cell>
          <cell r="AN570">
            <v>8</v>
          </cell>
          <cell r="AO570">
            <v>5</v>
          </cell>
          <cell r="AP570">
            <v>9</v>
          </cell>
          <cell r="AQ570">
            <v>8</v>
          </cell>
          <cell r="AR570">
            <v>9</v>
          </cell>
          <cell r="AS570">
            <v>9</v>
          </cell>
          <cell r="AT570">
            <v>8</v>
          </cell>
          <cell r="AU570" t="str">
            <v>No</v>
          </cell>
          <cell r="AV570" t="str">
            <v>No</v>
          </cell>
          <cell r="AW570" t="str">
            <v>No</v>
          </cell>
          <cell r="AX570">
            <v>4</v>
          </cell>
          <cell r="AY570" t="str">
            <v>Mejor</v>
          </cell>
          <cell r="AZ570" t="str">
            <v>Igual</v>
          </cell>
          <cell r="BA570" t="str">
            <v>Igual</v>
          </cell>
          <cell r="BB570" t="str">
            <v>Igual</v>
          </cell>
        </row>
        <row r="571">
          <cell r="AL571">
            <v>9</v>
          </cell>
          <cell r="AM571">
            <v>10</v>
          </cell>
          <cell r="AN571">
            <v>10</v>
          </cell>
          <cell r="AO571">
            <v>6</v>
          </cell>
          <cell r="AP571">
            <v>10</v>
          </cell>
          <cell r="AQ571">
            <v>9</v>
          </cell>
          <cell r="AR571">
            <v>10</v>
          </cell>
          <cell r="AS571">
            <v>9</v>
          </cell>
          <cell r="AT571">
            <v>9</v>
          </cell>
          <cell r="AU571" t="str">
            <v>Si</v>
          </cell>
          <cell r="AV571" t="str">
            <v>Si</v>
          </cell>
          <cell r="AW571" t="str">
            <v>Si</v>
          </cell>
          <cell r="AX571">
            <v>4</v>
          </cell>
          <cell r="AY571" t="str">
            <v>Igual</v>
          </cell>
          <cell r="AZ571" t="str">
            <v>Igual</v>
          </cell>
          <cell r="BA571" t="str">
            <v>Igual</v>
          </cell>
          <cell r="BB571" t="str">
            <v>Igual</v>
          </cell>
        </row>
        <row r="572">
          <cell r="AL572">
            <v>10</v>
          </cell>
          <cell r="AM572">
            <v>8</v>
          </cell>
          <cell r="AN572">
            <v>8</v>
          </cell>
          <cell r="AO572">
            <v>10</v>
          </cell>
          <cell r="AP572">
            <v>10</v>
          </cell>
          <cell r="AQ572">
            <v>9</v>
          </cell>
          <cell r="AR572">
            <v>10</v>
          </cell>
          <cell r="AS572">
            <v>9</v>
          </cell>
          <cell r="AT572">
            <v>9</v>
          </cell>
          <cell r="AU572" t="str">
            <v>Si</v>
          </cell>
          <cell r="AV572" t="str">
            <v>Si</v>
          </cell>
          <cell r="AW572" t="str">
            <v>Si</v>
          </cell>
          <cell r="AX572">
            <v>4</v>
          </cell>
          <cell r="AY572" t="str">
            <v>Mejor</v>
          </cell>
          <cell r="AZ572" t="str">
            <v>Mejor</v>
          </cell>
          <cell r="BA572" t="str">
            <v>Mejor</v>
          </cell>
          <cell r="BB572" t="str">
            <v>Mejor</v>
          </cell>
        </row>
        <row r="573">
          <cell r="AL573">
            <v>8</v>
          </cell>
          <cell r="AM573">
            <v>8</v>
          </cell>
          <cell r="AN573">
            <v>8</v>
          </cell>
          <cell r="AO573">
            <v>8</v>
          </cell>
          <cell r="AP573">
            <v>9</v>
          </cell>
          <cell r="AQ573">
            <v>8</v>
          </cell>
          <cell r="AR573">
            <v>9</v>
          </cell>
          <cell r="AS573">
            <v>8</v>
          </cell>
          <cell r="AT573">
            <v>8</v>
          </cell>
          <cell r="AU573" t="str">
            <v>No</v>
          </cell>
          <cell r="AV573" t="str">
            <v>No</v>
          </cell>
          <cell r="AW573" t="str">
            <v>No</v>
          </cell>
          <cell r="AX573">
            <v>4</v>
          </cell>
          <cell r="AY573" t="str">
            <v>Mucho mejor</v>
          </cell>
          <cell r="AZ573" t="str">
            <v>Mejor</v>
          </cell>
          <cell r="BA573" t="str">
            <v>Mejor</v>
          </cell>
          <cell r="BB573" t="str">
            <v>Mejor</v>
          </cell>
        </row>
        <row r="574">
          <cell r="AL574">
            <v>8</v>
          </cell>
          <cell r="AM574">
            <v>8</v>
          </cell>
          <cell r="AN574">
            <v>8</v>
          </cell>
          <cell r="AO574">
            <v>5</v>
          </cell>
          <cell r="AP574">
            <v>10</v>
          </cell>
          <cell r="AQ574">
            <v>9</v>
          </cell>
          <cell r="AR574">
            <v>10</v>
          </cell>
          <cell r="AS574">
            <v>9</v>
          </cell>
          <cell r="AT574">
            <v>9</v>
          </cell>
          <cell r="AU574" t="str">
            <v>Si</v>
          </cell>
          <cell r="AV574" t="str">
            <v>Si</v>
          </cell>
          <cell r="AW574" t="str">
            <v>Si</v>
          </cell>
          <cell r="AX574">
            <v>4</v>
          </cell>
          <cell r="AY574" t="str">
            <v>Mucho mejor</v>
          </cell>
          <cell r="AZ574" t="str">
            <v>Mucho mejor</v>
          </cell>
          <cell r="BA574" t="str">
            <v>Mucho mejor</v>
          </cell>
          <cell r="BB574" t="str">
            <v>Mucho mejor</v>
          </cell>
        </row>
        <row r="575">
          <cell r="AL575">
            <v>1</v>
          </cell>
          <cell r="AM575">
            <v>0</v>
          </cell>
          <cell r="AN575">
            <v>0</v>
          </cell>
          <cell r="AO575">
            <v>0</v>
          </cell>
          <cell r="AP575">
            <v>0</v>
          </cell>
          <cell r="AQ575">
            <v>0</v>
          </cell>
          <cell r="AR575">
            <v>0</v>
          </cell>
          <cell r="AS575">
            <v>1</v>
          </cell>
          <cell r="AT575">
            <v>0</v>
          </cell>
          <cell r="AU575" t="str">
            <v>Si</v>
          </cell>
          <cell r="AV575" t="str">
            <v>Si</v>
          </cell>
          <cell r="AW575" t="str">
            <v>Si</v>
          </cell>
          <cell r="AX575">
            <v>2</v>
          </cell>
          <cell r="AY575" t="str">
            <v>Mucho mejor</v>
          </cell>
          <cell r="AZ575" t="str">
            <v>Mucho mejor</v>
          </cell>
          <cell r="BA575" t="str">
            <v>Igual</v>
          </cell>
          <cell r="BB575" t="str">
            <v>Mucho mejor</v>
          </cell>
        </row>
        <row r="576">
          <cell r="AL576">
            <v>0</v>
          </cell>
          <cell r="AM576">
            <v>0</v>
          </cell>
          <cell r="AN576">
            <v>0</v>
          </cell>
          <cell r="AO576">
            <v>0</v>
          </cell>
          <cell r="AP576">
            <v>0</v>
          </cell>
          <cell r="AQ576">
            <v>0</v>
          </cell>
          <cell r="AR576">
            <v>0</v>
          </cell>
          <cell r="AS576">
            <v>0</v>
          </cell>
          <cell r="AT576">
            <v>0</v>
          </cell>
          <cell r="AU576" t="str">
            <v>Si</v>
          </cell>
          <cell r="AV576" t="str">
            <v>Si</v>
          </cell>
          <cell r="AW576" t="str">
            <v>Si</v>
          </cell>
          <cell r="AX576">
            <v>1</v>
          </cell>
          <cell r="AY576" t="str">
            <v>Mucho mejor</v>
          </cell>
          <cell r="AZ576" t="str">
            <v>Mucho mejor</v>
          </cell>
          <cell r="BA576" t="str">
            <v>Mucho mejor</v>
          </cell>
          <cell r="BB576" t="str">
            <v>Mucho mejor</v>
          </cell>
        </row>
        <row r="577">
          <cell r="AL577">
            <v>9</v>
          </cell>
          <cell r="AM577">
            <v>9</v>
          </cell>
          <cell r="AN577">
            <v>9</v>
          </cell>
          <cell r="AO577">
            <v>9</v>
          </cell>
          <cell r="AP577">
            <v>10</v>
          </cell>
          <cell r="AQ577">
            <v>9</v>
          </cell>
          <cell r="AR577">
            <v>9</v>
          </cell>
          <cell r="AS577">
            <v>7</v>
          </cell>
          <cell r="AT577">
            <v>9</v>
          </cell>
          <cell r="AU577" t="str">
            <v>Si</v>
          </cell>
          <cell r="AV577" t="str">
            <v>Si</v>
          </cell>
          <cell r="AW577" t="str">
            <v>Si</v>
          </cell>
          <cell r="AX577">
            <v>1</v>
          </cell>
          <cell r="AY577" t="str">
            <v>Mucho mejor</v>
          </cell>
          <cell r="AZ577" t="str">
            <v>Mucho mejor</v>
          </cell>
          <cell r="BA577" t="str">
            <v>Mucho mejor</v>
          </cell>
          <cell r="BB577" t="str">
            <v>Mucho mejor</v>
          </cell>
        </row>
        <row r="578">
          <cell r="AL578">
            <v>8</v>
          </cell>
          <cell r="AM578">
            <v>5</v>
          </cell>
          <cell r="AN578">
            <v>7</v>
          </cell>
          <cell r="AO578">
            <v>6</v>
          </cell>
          <cell r="AP578">
            <v>10</v>
          </cell>
          <cell r="AQ578">
            <v>10</v>
          </cell>
          <cell r="AR578">
            <v>10</v>
          </cell>
          <cell r="AS578">
            <v>10</v>
          </cell>
          <cell r="AT578">
            <v>9</v>
          </cell>
          <cell r="AU578" t="str">
            <v>No</v>
          </cell>
          <cell r="AV578" t="str">
            <v>No</v>
          </cell>
          <cell r="AW578" t="str">
            <v>No</v>
          </cell>
          <cell r="AX578">
            <v>4</v>
          </cell>
          <cell r="AY578" t="str">
            <v>Mejor</v>
          </cell>
          <cell r="AZ578" t="str">
            <v>Mejor</v>
          </cell>
          <cell r="BA578" t="str">
            <v>Mejor</v>
          </cell>
          <cell r="BB578" t="str">
            <v>Mejor</v>
          </cell>
        </row>
        <row r="579">
          <cell r="AL579">
            <v>10</v>
          </cell>
          <cell r="AM579">
            <v>10</v>
          </cell>
          <cell r="AN579">
            <v>10</v>
          </cell>
          <cell r="AO579">
            <v>7</v>
          </cell>
          <cell r="AP579">
            <v>10</v>
          </cell>
          <cell r="AQ579">
            <v>10</v>
          </cell>
          <cell r="AR579">
            <v>10</v>
          </cell>
          <cell r="AS579">
            <v>10</v>
          </cell>
          <cell r="AT579">
            <v>9</v>
          </cell>
          <cell r="AU579" t="str">
            <v>Si</v>
          </cell>
          <cell r="AV579" t="str">
            <v>Si</v>
          </cell>
          <cell r="AW579" t="str">
            <v>Si</v>
          </cell>
          <cell r="AX579">
            <v>3</v>
          </cell>
          <cell r="AY579" t="str">
            <v>Mucho mejor</v>
          </cell>
          <cell r="AZ579" t="str">
            <v>Mucho mejor</v>
          </cell>
          <cell r="BA579" t="str">
            <v>Mucho mejor</v>
          </cell>
          <cell r="BB579" t="str">
            <v>Mucho mejor</v>
          </cell>
        </row>
        <row r="580">
          <cell r="AL580">
            <v>10</v>
          </cell>
          <cell r="AM580">
            <v>10</v>
          </cell>
          <cell r="AN580">
            <v>10</v>
          </cell>
          <cell r="AO580">
            <v>7</v>
          </cell>
          <cell r="AP580">
            <v>10</v>
          </cell>
          <cell r="AQ580">
            <v>10</v>
          </cell>
          <cell r="AR580">
            <v>10</v>
          </cell>
          <cell r="AS580">
            <v>10</v>
          </cell>
          <cell r="AT580">
            <v>9</v>
          </cell>
          <cell r="AU580" t="str">
            <v>Si</v>
          </cell>
          <cell r="AV580" t="str">
            <v>Si</v>
          </cell>
          <cell r="AW580" t="str">
            <v>Si</v>
          </cell>
          <cell r="AX580">
            <v>3</v>
          </cell>
          <cell r="AY580" t="str">
            <v>Mucho mejor</v>
          </cell>
          <cell r="AZ580" t="str">
            <v>Mucho mejor</v>
          </cell>
          <cell r="BA580" t="str">
            <v>Mucho mejor</v>
          </cell>
          <cell r="BB580" t="str">
            <v>Mucho mejor</v>
          </cell>
        </row>
        <row r="581">
          <cell r="AL581">
            <v>8</v>
          </cell>
          <cell r="AM581">
            <v>8</v>
          </cell>
          <cell r="AN581">
            <v>10</v>
          </cell>
          <cell r="AO581">
            <v>7</v>
          </cell>
          <cell r="AP581">
            <v>9</v>
          </cell>
          <cell r="AQ581">
            <v>9</v>
          </cell>
          <cell r="AR581">
            <v>10</v>
          </cell>
          <cell r="AS581">
            <v>10</v>
          </cell>
          <cell r="AT581">
            <v>9</v>
          </cell>
          <cell r="AU581" t="str">
            <v>Si</v>
          </cell>
          <cell r="AV581" t="str">
            <v>Si</v>
          </cell>
          <cell r="AW581" t="str">
            <v>Si</v>
          </cell>
          <cell r="AX581">
            <v>1</v>
          </cell>
          <cell r="AY581" t="str">
            <v>Igual</v>
          </cell>
          <cell r="AZ581" t="str">
            <v>Igual</v>
          </cell>
          <cell r="BA581" t="str">
            <v>Igual</v>
          </cell>
          <cell r="BB581" t="str">
            <v>Mejor</v>
          </cell>
        </row>
        <row r="582">
          <cell r="AL582">
            <v>10</v>
          </cell>
          <cell r="AM582">
            <v>10</v>
          </cell>
          <cell r="AN582">
            <v>10</v>
          </cell>
          <cell r="AO582">
            <v>8</v>
          </cell>
          <cell r="AP582">
            <v>10</v>
          </cell>
          <cell r="AQ582">
            <v>10</v>
          </cell>
          <cell r="AR582">
            <v>10</v>
          </cell>
          <cell r="AS582">
            <v>10</v>
          </cell>
          <cell r="AT582">
            <v>9</v>
          </cell>
          <cell r="AU582" t="str">
            <v>Si</v>
          </cell>
          <cell r="AV582" t="str">
            <v>Si</v>
          </cell>
          <cell r="AW582" t="str">
            <v>Si</v>
          </cell>
          <cell r="AX582">
            <v>1</v>
          </cell>
          <cell r="AY582" t="str">
            <v>Igual</v>
          </cell>
          <cell r="AZ582" t="str">
            <v>Igual</v>
          </cell>
          <cell r="BA582" t="str">
            <v>Igual</v>
          </cell>
          <cell r="BB582" t="str">
            <v>Igual</v>
          </cell>
        </row>
        <row r="583">
          <cell r="AL583">
            <v>10</v>
          </cell>
          <cell r="AM583">
            <v>10</v>
          </cell>
          <cell r="AN583">
            <v>10</v>
          </cell>
          <cell r="AO583">
            <v>10</v>
          </cell>
          <cell r="AP583">
            <v>10</v>
          </cell>
          <cell r="AQ583">
            <v>10</v>
          </cell>
          <cell r="AR583">
            <v>10</v>
          </cell>
          <cell r="AS583">
            <v>10</v>
          </cell>
          <cell r="AT583">
            <v>10</v>
          </cell>
          <cell r="AU583" t="str">
            <v>Si</v>
          </cell>
          <cell r="AV583" t="str">
            <v>Si</v>
          </cell>
          <cell r="AW583" t="str">
            <v>Si</v>
          </cell>
          <cell r="AX583">
            <v>4</v>
          </cell>
          <cell r="AY583" t="str">
            <v>Igual</v>
          </cell>
          <cell r="AZ583" t="str">
            <v>Igual</v>
          </cell>
          <cell r="BA583" t="str">
            <v>Igual</v>
          </cell>
          <cell r="BB583" t="str">
            <v>Mucho mejor</v>
          </cell>
        </row>
        <row r="584">
          <cell r="AL584">
            <v>10</v>
          </cell>
          <cell r="AM584">
            <v>10</v>
          </cell>
          <cell r="AN584">
            <v>10</v>
          </cell>
          <cell r="AO584">
            <v>10</v>
          </cell>
          <cell r="AP584">
            <v>10</v>
          </cell>
          <cell r="AQ584">
            <v>10</v>
          </cell>
          <cell r="AR584">
            <v>10</v>
          </cell>
          <cell r="AS584">
            <v>10</v>
          </cell>
          <cell r="AT584">
            <v>9</v>
          </cell>
          <cell r="AU584" t="str">
            <v>Si</v>
          </cell>
          <cell r="AV584" t="str">
            <v>Si</v>
          </cell>
          <cell r="AW584" t="str">
            <v>Si</v>
          </cell>
          <cell r="AX584">
            <v>4</v>
          </cell>
          <cell r="AY584" t="str">
            <v>Mejor</v>
          </cell>
          <cell r="AZ584" t="str">
            <v>Mejor</v>
          </cell>
          <cell r="BA584" t="str">
            <v>Igual</v>
          </cell>
          <cell r="BB584" t="str">
            <v>Igual</v>
          </cell>
        </row>
        <row r="585">
          <cell r="AL585">
            <v>9</v>
          </cell>
          <cell r="AM585">
            <v>9</v>
          </cell>
          <cell r="AN585">
            <v>9</v>
          </cell>
          <cell r="AO585">
            <v>4</v>
          </cell>
          <cell r="AP585">
            <v>10</v>
          </cell>
          <cell r="AQ585">
            <v>10</v>
          </cell>
          <cell r="AR585">
            <v>10</v>
          </cell>
          <cell r="AS585">
            <v>9</v>
          </cell>
          <cell r="AT585">
            <v>9</v>
          </cell>
          <cell r="AU585" t="str">
            <v>Si</v>
          </cell>
          <cell r="AV585" t="str">
            <v>Si</v>
          </cell>
          <cell r="AW585" t="str">
            <v>Si</v>
          </cell>
          <cell r="AX585">
            <v>1</v>
          </cell>
          <cell r="AY585" t="str">
            <v>Mucho mejor</v>
          </cell>
          <cell r="AZ585" t="str">
            <v>Igual</v>
          </cell>
          <cell r="BA585" t="str">
            <v>Mejor</v>
          </cell>
          <cell r="BB585" t="str">
            <v>Mucho mejor</v>
          </cell>
        </row>
        <row r="586">
          <cell r="AL586">
            <v>10</v>
          </cell>
          <cell r="AM586">
            <v>10</v>
          </cell>
          <cell r="AN586">
            <v>10</v>
          </cell>
          <cell r="AO586">
            <v>6</v>
          </cell>
          <cell r="AP586">
            <v>9</v>
          </cell>
          <cell r="AQ586" t="str">
            <v>No contesta (no leer)</v>
          </cell>
          <cell r="AR586">
            <v>9</v>
          </cell>
          <cell r="AS586">
            <v>10</v>
          </cell>
          <cell r="AT586">
            <v>9</v>
          </cell>
          <cell r="AU586" t="str">
            <v>Si</v>
          </cell>
          <cell r="AV586" t="str">
            <v>Si</v>
          </cell>
          <cell r="AW586" t="str">
            <v>No</v>
          </cell>
          <cell r="AX586">
            <v>1</v>
          </cell>
          <cell r="AY586" t="str">
            <v>Igual</v>
          </cell>
          <cell r="AZ586" t="str">
            <v>Igual</v>
          </cell>
          <cell r="BA586" t="str">
            <v>Igual</v>
          </cell>
          <cell r="BB586" t="str">
            <v>Igual</v>
          </cell>
        </row>
        <row r="587">
          <cell r="AL587">
            <v>10</v>
          </cell>
          <cell r="AM587">
            <v>10</v>
          </cell>
          <cell r="AN587">
            <v>10</v>
          </cell>
          <cell r="AO587">
            <v>10</v>
          </cell>
          <cell r="AP587">
            <v>10</v>
          </cell>
          <cell r="AQ587">
            <v>10</v>
          </cell>
          <cell r="AR587">
            <v>10</v>
          </cell>
          <cell r="AS587">
            <v>10</v>
          </cell>
          <cell r="AT587">
            <v>10</v>
          </cell>
          <cell r="AU587" t="str">
            <v>No</v>
          </cell>
          <cell r="AV587" t="str">
            <v>No</v>
          </cell>
          <cell r="AW587" t="str">
            <v>No</v>
          </cell>
          <cell r="AX587">
            <v>3</v>
          </cell>
          <cell r="AY587" t="str">
            <v>Mucho mejor</v>
          </cell>
          <cell r="AZ587" t="str">
            <v>Mucho mejor</v>
          </cell>
          <cell r="BA587" t="str">
            <v>Igual</v>
          </cell>
          <cell r="BB587" t="str">
            <v>Igual</v>
          </cell>
        </row>
        <row r="588">
          <cell r="AL588">
            <v>8</v>
          </cell>
          <cell r="AM588">
            <v>10</v>
          </cell>
          <cell r="AN588">
            <v>10</v>
          </cell>
          <cell r="AO588">
            <v>9</v>
          </cell>
          <cell r="AP588">
            <v>10</v>
          </cell>
          <cell r="AQ588">
            <v>10</v>
          </cell>
          <cell r="AR588">
            <v>10</v>
          </cell>
          <cell r="AS588">
            <v>6</v>
          </cell>
          <cell r="AT588">
            <v>7</v>
          </cell>
          <cell r="AU588" t="str">
            <v>No</v>
          </cell>
          <cell r="AV588" t="str">
            <v>No</v>
          </cell>
          <cell r="AW588" t="str">
            <v>No</v>
          </cell>
          <cell r="AX588">
            <v>3</v>
          </cell>
          <cell r="AY588" t="str">
            <v>Mucho mejor</v>
          </cell>
          <cell r="AZ588" t="str">
            <v>Mucho mejor</v>
          </cell>
          <cell r="BA588" t="str">
            <v>Mejor</v>
          </cell>
          <cell r="BB588" t="str">
            <v>Mucho mejor</v>
          </cell>
        </row>
        <row r="589">
          <cell r="AL589">
            <v>10</v>
          </cell>
          <cell r="AM589">
            <v>10</v>
          </cell>
          <cell r="AN589">
            <v>9</v>
          </cell>
          <cell r="AO589">
            <v>10</v>
          </cell>
          <cell r="AP589">
            <v>10</v>
          </cell>
          <cell r="AQ589">
            <v>10</v>
          </cell>
          <cell r="AR589">
            <v>10</v>
          </cell>
          <cell r="AS589">
            <v>5</v>
          </cell>
          <cell r="AT589">
            <v>9</v>
          </cell>
          <cell r="AU589" t="str">
            <v>Si</v>
          </cell>
          <cell r="AV589" t="str">
            <v>Si</v>
          </cell>
          <cell r="AW589" t="str">
            <v>Si</v>
          </cell>
          <cell r="AX589">
            <v>4</v>
          </cell>
          <cell r="AY589" t="str">
            <v>Igual</v>
          </cell>
          <cell r="AZ589" t="str">
            <v>Igual</v>
          </cell>
          <cell r="BA589" t="str">
            <v>Igual</v>
          </cell>
          <cell r="BB589" t="str">
            <v>Mucho mejor</v>
          </cell>
        </row>
        <row r="590">
          <cell r="AL590">
            <v>10</v>
          </cell>
          <cell r="AM590">
            <v>10</v>
          </cell>
          <cell r="AN590">
            <v>9</v>
          </cell>
          <cell r="AO590">
            <v>10</v>
          </cell>
          <cell r="AP590">
            <v>10</v>
          </cell>
          <cell r="AQ590">
            <v>10</v>
          </cell>
          <cell r="AR590">
            <v>10</v>
          </cell>
          <cell r="AS590">
            <v>5</v>
          </cell>
          <cell r="AT590">
            <v>9</v>
          </cell>
          <cell r="AU590" t="str">
            <v>Si</v>
          </cell>
          <cell r="AV590" t="str">
            <v>Si</v>
          </cell>
          <cell r="AW590" t="str">
            <v>Si</v>
          </cell>
          <cell r="AX590">
            <v>4</v>
          </cell>
          <cell r="AY590" t="str">
            <v>Igual</v>
          </cell>
          <cell r="AZ590" t="str">
            <v>Igual</v>
          </cell>
          <cell r="BA590" t="str">
            <v>Igual</v>
          </cell>
          <cell r="BB590" t="str">
            <v>Mucho mejor</v>
          </cell>
        </row>
        <row r="591">
          <cell r="AL591">
            <v>9</v>
          </cell>
          <cell r="AM591">
            <v>9</v>
          </cell>
          <cell r="AN591">
            <v>9</v>
          </cell>
          <cell r="AO591">
            <v>8</v>
          </cell>
          <cell r="AP591">
            <v>10</v>
          </cell>
          <cell r="AQ591">
            <v>10</v>
          </cell>
          <cell r="AR591">
            <v>10</v>
          </cell>
          <cell r="AS591">
            <v>10</v>
          </cell>
          <cell r="AT591">
            <v>9</v>
          </cell>
          <cell r="AU591" t="str">
            <v>Si</v>
          </cell>
          <cell r="AV591" t="str">
            <v>Si</v>
          </cell>
          <cell r="AW591" t="str">
            <v>Si</v>
          </cell>
          <cell r="AX591">
            <v>1</v>
          </cell>
          <cell r="AY591" t="str">
            <v>Mejor</v>
          </cell>
          <cell r="AZ591" t="str">
            <v>Mejor</v>
          </cell>
          <cell r="BA591" t="str">
            <v>Mejor</v>
          </cell>
          <cell r="BB591" t="str">
            <v>Mejor</v>
          </cell>
        </row>
        <row r="592">
          <cell r="AL592">
            <v>10</v>
          </cell>
          <cell r="AM592">
            <v>10</v>
          </cell>
          <cell r="AN592">
            <v>10</v>
          </cell>
          <cell r="AO592">
            <v>10</v>
          </cell>
          <cell r="AP592">
            <v>10</v>
          </cell>
          <cell r="AQ592">
            <v>10</v>
          </cell>
          <cell r="AR592">
            <v>10</v>
          </cell>
          <cell r="AS592">
            <v>10</v>
          </cell>
          <cell r="AT592">
            <v>10</v>
          </cell>
          <cell r="AU592" t="str">
            <v>No</v>
          </cell>
          <cell r="AV592" t="str">
            <v>No</v>
          </cell>
          <cell r="AW592" t="str">
            <v>No</v>
          </cell>
          <cell r="AX592">
            <v>3</v>
          </cell>
          <cell r="AY592" t="str">
            <v>Mucho mejor</v>
          </cell>
          <cell r="AZ592" t="str">
            <v>Mucho mejor</v>
          </cell>
          <cell r="BA592" t="str">
            <v>Mucho mejor</v>
          </cell>
          <cell r="BB592" t="str">
            <v>Mucho mejor</v>
          </cell>
        </row>
        <row r="593">
          <cell r="AL593">
            <v>8</v>
          </cell>
          <cell r="AM593">
            <v>9</v>
          </cell>
          <cell r="AN593">
            <v>10</v>
          </cell>
          <cell r="AO593">
            <v>8</v>
          </cell>
          <cell r="AP593" t="str">
            <v>No contesta (no leer)</v>
          </cell>
          <cell r="AQ593" t="str">
            <v>No contesta (no leer)</v>
          </cell>
          <cell r="AR593" t="str">
            <v>No contesta (no leer)</v>
          </cell>
          <cell r="AS593" t="str">
            <v>No contesta (no leer)</v>
          </cell>
          <cell r="AT593" t="str">
            <v>No contesta (no leer)</v>
          </cell>
          <cell r="AU593" t="str">
            <v>Si</v>
          </cell>
          <cell r="AV593" t="str">
            <v>Si</v>
          </cell>
          <cell r="AW593" t="str">
            <v>Si</v>
          </cell>
          <cell r="AX593">
            <v>4</v>
          </cell>
          <cell r="AY593" t="str">
            <v>Mucho mejor</v>
          </cell>
          <cell r="AZ593" t="str">
            <v>Mucho mejor</v>
          </cell>
          <cell r="BA593" t="str">
            <v>Mucho mejor</v>
          </cell>
          <cell r="BB593" t="str">
            <v>Mucho mejor</v>
          </cell>
        </row>
        <row r="594">
          <cell r="AL594">
            <v>8</v>
          </cell>
          <cell r="AM594">
            <v>9</v>
          </cell>
          <cell r="AN594">
            <v>10</v>
          </cell>
          <cell r="AO594">
            <v>8</v>
          </cell>
          <cell r="AP594" t="str">
            <v>No contesta (no leer)</v>
          </cell>
          <cell r="AQ594" t="str">
            <v>No contesta (no leer)</v>
          </cell>
          <cell r="AR594" t="str">
            <v>No contesta (no leer)</v>
          </cell>
          <cell r="AS594" t="str">
            <v>No contesta (no leer)</v>
          </cell>
          <cell r="AT594" t="str">
            <v>No contesta (no leer)</v>
          </cell>
          <cell r="AU594" t="str">
            <v>Si</v>
          </cell>
          <cell r="AV594" t="str">
            <v>Si</v>
          </cell>
          <cell r="AW594" t="str">
            <v>Si</v>
          </cell>
          <cell r="AX594">
            <v>4</v>
          </cell>
          <cell r="AY594" t="str">
            <v>Mucho mejor</v>
          </cell>
          <cell r="AZ594" t="str">
            <v>Mucho mejor</v>
          </cell>
          <cell r="BA594" t="str">
            <v>Mucho mejor</v>
          </cell>
          <cell r="BB594" t="str">
            <v>Mucho mejor</v>
          </cell>
        </row>
        <row r="595">
          <cell r="AL595">
            <v>8</v>
          </cell>
          <cell r="AM595">
            <v>9</v>
          </cell>
          <cell r="AN595">
            <v>10</v>
          </cell>
          <cell r="AO595">
            <v>8</v>
          </cell>
          <cell r="AP595" t="str">
            <v>No contesta (no leer)</v>
          </cell>
          <cell r="AQ595" t="str">
            <v>No contesta (no leer)</v>
          </cell>
          <cell r="AR595" t="str">
            <v>No contesta (no leer)</v>
          </cell>
          <cell r="AS595" t="str">
            <v>No contesta (no leer)</v>
          </cell>
          <cell r="AT595" t="str">
            <v>No contesta (no leer)</v>
          </cell>
          <cell r="AU595" t="str">
            <v>Si</v>
          </cell>
          <cell r="AV595" t="str">
            <v>Si</v>
          </cell>
          <cell r="AW595" t="str">
            <v>Si</v>
          </cell>
          <cell r="AX595">
            <v>4</v>
          </cell>
          <cell r="AY595" t="str">
            <v>Mucho mejor</v>
          </cell>
          <cell r="AZ595" t="str">
            <v>Mucho mejor</v>
          </cell>
          <cell r="BA595" t="str">
            <v>Mucho mejor</v>
          </cell>
          <cell r="BB595" t="str">
            <v>Mucho mejor</v>
          </cell>
        </row>
        <row r="596">
          <cell r="AL596">
            <v>8</v>
          </cell>
          <cell r="AM596">
            <v>9</v>
          </cell>
          <cell r="AN596">
            <v>10</v>
          </cell>
          <cell r="AO596">
            <v>8</v>
          </cell>
          <cell r="AP596" t="str">
            <v>No contesta (no leer)</v>
          </cell>
          <cell r="AQ596" t="str">
            <v>No contesta (no leer)</v>
          </cell>
          <cell r="AR596" t="str">
            <v>No contesta (no leer)</v>
          </cell>
          <cell r="AS596" t="str">
            <v>No contesta (no leer)</v>
          </cell>
          <cell r="AT596" t="str">
            <v>No contesta (no leer)</v>
          </cell>
          <cell r="AU596" t="str">
            <v>Si</v>
          </cell>
          <cell r="AV596" t="str">
            <v>Si</v>
          </cell>
          <cell r="AW596" t="str">
            <v>Si</v>
          </cell>
          <cell r="AX596">
            <v>4</v>
          </cell>
          <cell r="AY596" t="str">
            <v>Mucho mejor</v>
          </cell>
          <cell r="AZ596" t="str">
            <v>Mucho mejor</v>
          </cell>
          <cell r="BA596" t="str">
            <v>Mucho mejor</v>
          </cell>
          <cell r="BB596" t="str">
            <v>Mucho mejor</v>
          </cell>
        </row>
        <row r="597">
          <cell r="AL597">
            <v>10</v>
          </cell>
          <cell r="AM597">
            <v>10</v>
          </cell>
          <cell r="AN597">
            <v>10</v>
          </cell>
          <cell r="AO597">
            <v>6</v>
          </cell>
          <cell r="AP597">
            <v>10</v>
          </cell>
          <cell r="AQ597">
            <v>10</v>
          </cell>
          <cell r="AR597">
            <v>10</v>
          </cell>
          <cell r="AS597">
            <v>7</v>
          </cell>
          <cell r="AT597">
            <v>9</v>
          </cell>
          <cell r="AU597" t="str">
            <v>Si</v>
          </cell>
          <cell r="AV597" t="str">
            <v>Si</v>
          </cell>
          <cell r="AW597" t="str">
            <v>Si</v>
          </cell>
          <cell r="AX597">
            <v>1</v>
          </cell>
          <cell r="AY597" t="str">
            <v>Mejor</v>
          </cell>
          <cell r="AZ597" t="str">
            <v>Mejor</v>
          </cell>
          <cell r="BA597" t="str">
            <v>Mejor</v>
          </cell>
          <cell r="BB597" t="str">
            <v>Mejor</v>
          </cell>
        </row>
        <row r="598">
          <cell r="AL598">
            <v>10</v>
          </cell>
          <cell r="AM598">
            <v>10</v>
          </cell>
          <cell r="AN598">
            <v>10</v>
          </cell>
          <cell r="AO598">
            <v>6</v>
          </cell>
          <cell r="AP598">
            <v>10</v>
          </cell>
          <cell r="AQ598">
            <v>10</v>
          </cell>
          <cell r="AR598">
            <v>10</v>
          </cell>
          <cell r="AS598">
            <v>7</v>
          </cell>
          <cell r="AT598">
            <v>9</v>
          </cell>
          <cell r="AU598" t="str">
            <v>Si</v>
          </cell>
          <cell r="AV598" t="str">
            <v>Si</v>
          </cell>
          <cell r="AW598" t="str">
            <v>Si</v>
          </cell>
          <cell r="AX598">
            <v>1</v>
          </cell>
          <cell r="AY598" t="str">
            <v>Mejor</v>
          </cell>
          <cell r="AZ598" t="str">
            <v>Mejor</v>
          </cell>
          <cell r="BA598" t="str">
            <v>Mejor</v>
          </cell>
          <cell r="BB598" t="str">
            <v>Mejor</v>
          </cell>
        </row>
        <row r="599">
          <cell r="AL599">
            <v>10</v>
          </cell>
          <cell r="AM599">
            <v>10</v>
          </cell>
          <cell r="AN599">
            <v>10</v>
          </cell>
          <cell r="AO599">
            <v>0</v>
          </cell>
          <cell r="AP599">
            <v>10</v>
          </cell>
          <cell r="AQ599">
            <v>10</v>
          </cell>
          <cell r="AR599">
            <v>10</v>
          </cell>
          <cell r="AS599">
            <v>8</v>
          </cell>
          <cell r="AT599">
            <v>10</v>
          </cell>
          <cell r="AU599" t="str">
            <v>Si</v>
          </cell>
          <cell r="AV599" t="str">
            <v>Si</v>
          </cell>
          <cell r="AW599" t="str">
            <v>Si</v>
          </cell>
          <cell r="AX599">
            <v>1</v>
          </cell>
          <cell r="AY599" t="str">
            <v>Mejor</v>
          </cell>
          <cell r="AZ599" t="str">
            <v>Mejor</v>
          </cell>
          <cell r="BA599" t="str">
            <v>Mejor</v>
          </cell>
          <cell r="BB599" t="str">
            <v>Mejor</v>
          </cell>
        </row>
        <row r="600">
          <cell r="AL600">
            <v>10</v>
          </cell>
          <cell r="AM600">
            <v>10</v>
          </cell>
          <cell r="AN600">
            <v>10</v>
          </cell>
          <cell r="AO600">
            <v>0</v>
          </cell>
          <cell r="AP600">
            <v>10</v>
          </cell>
          <cell r="AQ600">
            <v>10</v>
          </cell>
          <cell r="AR600">
            <v>10</v>
          </cell>
          <cell r="AS600">
            <v>8</v>
          </cell>
          <cell r="AT600">
            <v>10</v>
          </cell>
          <cell r="AU600" t="str">
            <v>Si</v>
          </cell>
          <cell r="AV600" t="str">
            <v>Si</v>
          </cell>
          <cell r="AW600" t="str">
            <v>Si</v>
          </cell>
          <cell r="AX600">
            <v>1</v>
          </cell>
          <cell r="AY600" t="str">
            <v>Mejor</v>
          </cell>
          <cell r="AZ600" t="str">
            <v>Mejor</v>
          </cell>
          <cell r="BA600" t="str">
            <v>Mejor</v>
          </cell>
          <cell r="BB600" t="str">
            <v>Mejor</v>
          </cell>
        </row>
        <row r="601">
          <cell r="AL601">
            <v>1</v>
          </cell>
          <cell r="AM601">
            <v>0</v>
          </cell>
          <cell r="AN601">
            <v>1</v>
          </cell>
          <cell r="AO601" t="str">
            <v>No contesta (no leer)</v>
          </cell>
          <cell r="AP601" t="str">
            <v>No contesta (no leer)</v>
          </cell>
          <cell r="AQ601" t="str">
            <v>No contesta (no leer)</v>
          </cell>
          <cell r="AR601" t="str">
            <v>No contesta (no leer)</v>
          </cell>
          <cell r="AS601" t="str">
            <v>No contesta (no leer)</v>
          </cell>
          <cell r="AT601" t="str">
            <v>No contesta (no leer)</v>
          </cell>
          <cell r="AU601" t="str">
            <v>No</v>
          </cell>
          <cell r="AV601" t="str">
            <v>No</v>
          </cell>
          <cell r="AW601" t="str">
            <v>No</v>
          </cell>
          <cell r="AX601">
            <v>3</v>
          </cell>
          <cell r="AY601" t="str">
            <v>Mucho mejor</v>
          </cell>
          <cell r="AZ601" t="str">
            <v>Mucho mejor</v>
          </cell>
          <cell r="BA601" t="str">
            <v>Mucho mejor</v>
          </cell>
          <cell r="BB601" t="str">
            <v>Mucho mejor</v>
          </cell>
        </row>
        <row r="602">
          <cell r="AL602">
            <v>1</v>
          </cell>
          <cell r="AM602">
            <v>1</v>
          </cell>
          <cell r="AN602">
            <v>1</v>
          </cell>
          <cell r="AO602">
            <v>1</v>
          </cell>
          <cell r="AP602">
            <v>1</v>
          </cell>
          <cell r="AQ602">
            <v>1</v>
          </cell>
          <cell r="AR602">
            <v>1</v>
          </cell>
          <cell r="AS602">
            <v>1</v>
          </cell>
          <cell r="AT602">
            <v>1</v>
          </cell>
          <cell r="AU602" t="str">
            <v>No</v>
          </cell>
          <cell r="AV602" t="str">
            <v>No</v>
          </cell>
          <cell r="AW602" t="str">
            <v>No</v>
          </cell>
          <cell r="AX602">
            <v>3</v>
          </cell>
          <cell r="AY602" t="str">
            <v>Mejor</v>
          </cell>
          <cell r="AZ602" t="str">
            <v>Mucho mejor</v>
          </cell>
          <cell r="BA602" t="str">
            <v>Mejor</v>
          </cell>
          <cell r="BB602" t="str">
            <v>Igual</v>
          </cell>
        </row>
        <row r="603">
          <cell r="AL603">
            <v>0</v>
          </cell>
          <cell r="AM603">
            <v>1</v>
          </cell>
          <cell r="AN603">
            <v>2</v>
          </cell>
          <cell r="AO603">
            <v>3</v>
          </cell>
          <cell r="AP603">
            <v>2</v>
          </cell>
          <cell r="AQ603">
            <v>2</v>
          </cell>
          <cell r="AR603">
            <v>4</v>
          </cell>
          <cell r="AS603">
            <v>3</v>
          </cell>
          <cell r="AT603">
            <v>2</v>
          </cell>
          <cell r="AU603" t="str">
            <v>Si</v>
          </cell>
          <cell r="AV603" t="str">
            <v>Si</v>
          </cell>
          <cell r="AW603" t="str">
            <v>Si</v>
          </cell>
          <cell r="AX603">
            <v>1</v>
          </cell>
          <cell r="AY603" t="str">
            <v>Mucho mejor</v>
          </cell>
          <cell r="AZ603" t="str">
            <v>Mucho mejor</v>
          </cell>
          <cell r="BA603" t="str">
            <v>Mucho mejor</v>
          </cell>
          <cell r="BB603" t="str">
            <v>Mucho mejor</v>
          </cell>
        </row>
        <row r="604">
          <cell r="AL604">
            <v>1</v>
          </cell>
          <cell r="AM604">
            <v>1</v>
          </cell>
          <cell r="AN604">
            <v>1</v>
          </cell>
          <cell r="AO604">
            <v>1</v>
          </cell>
          <cell r="AP604">
            <v>1</v>
          </cell>
          <cell r="AQ604">
            <v>1</v>
          </cell>
          <cell r="AR604">
            <v>0</v>
          </cell>
          <cell r="AS604">
            <v>0</v>
          </cell>
          <cell r="AT604" t="str">
            <v>No contesta (no leer)</v>
          </cell>
          <cell r="AU604" t="str">
            <v>Si</v>
          </cell>
          <cell r="AV604" t="str">
            <v>Si</v>
          </cell>
          <cell r="AW604" t="str">
            <v>Si</v>
          </cell>
          <cell r="AX604">
            <v>1</v>
          </cell>
          <cell r="AY604" t="str">
            <v>Mucho peor</v>
          </cell>
          <cell r="AZ604" t="str">
            <v>Mucho peor</v>
          </cell>
          <cell r="BA604" t="str">
            <v>Mucho mejor</v>
          </cell>
          <cell r="BB604" t="str">
            <v>Mucho mejor</v>
          </cell>
        </row>
        <row r="605">
          <cell r="AL605">
            <v>0</v>
          </cell>
          <cell r="AM605">
            <v>0</v>
          </cell>
          <cell r="AN605">
            <v>0</v>
          </cell>
          <cell r="AO605">
            <v>0</v>
          </cell>
          <cell r="AP605">
            <v>0</v>
          </cell>
          <cell r="AQ605">
            <v>0</v>
          </cell>
          <cell r="AR605">
            <v>0</v>
          </cell>
          <cell r="AS605">
            <v>0</v>
          </cell>
          <cell r="AT605">
            <v>0</v>
          </cell>
          <cell r="AU605" t="str">
            <v>No</v>
          </cell>
          <cell r="AV605" t="str">
            <v>No</v>
          </cell>
          <cell r="AW605" t="str">
            <v>No</v>
          </cell>
          <cell r="AX605">
            <v>99</v>
          </cell>
          <cell r="AY605" t="str">
            <v>Peor</v>
          </cell>
          <cell r="AZ605" t="str">
            <v>Igual</v>
          </cell>
          <cell r="BA605" t="str">
            <v>Mejor</v>
          </cell>
          <cell r="BB605" t="str">
            <v>Mucho mejor</v>
          </cell>
        </row>
        <row r="606">
          <cell r="AL606">
            <v>1</v>
          </cell>
          <cell r="AM606">
            <v>2</v>
          </cell>
          <cell r="AN606">
            <v>3</v>
          </cell>
          <cell r="AO606">
            <v>4</v>
          </cell>
          <cell r="AP606">
            <v>3</v>
          </cell>
          <cell r="AQ606">
            <v>0</v>
          </cell>
          <cell r="AR606">
            <v>0</v>
          </cell>
          <cell r="AS606" t="str">
            <v>No contesta (no leer)</v>
          </cell>
          <cell r="AT606" t="str">
            <v>No contesta (no leer)</v>
          </cell>
          <cell r="AU606" t="str">
            <v>No</v>
          </cell>
          <cell r="AV606" t="str">
            <v>No</v>
          </cell>
          <cell r="AW606" t="str">
            <v>No</v>
          </cell>
          <cell r="AX606">
            <v>99</v>
          </cell>
          <cell r="AY606" t="str">
            <v>Peor</v>
          </cell>
          <cell r="AZ606" t="str">
            <v>Mucho peor</v>
          </cell>
          <cell r="BA606" t="str">
            <v>Peor</v>
          </cell>
          <cell r="BB606" t="str">
            <v>Mucho peor</v>
          </cell>
        </row>
        <row r="607">
          <cell r="AL607">
            <v>0</v>
          </cell>
          <cell r="AM607">
            <v>0</v>
          </cell>
          <cell r="AN607">
            <v>0</v>
          </cell>
          <cell r="AO607">
            <v>2</v>
          </cell>
          <cell r="AP607">
            <v>3</v>
          </cell>
          <cell r="AQ607">
            <v>4</v>
          </cell>
          <cell r="AR607">
            <v>5</v>
          </cell>
          <cell r="AS607">
            <v>6</v>
          </cell>
          <cell r="AT607">
            <v>7</v>
          </cell>
          <cell r="AU607" t="str">
            <v>Si</v>
          </cell>
          <cell r="AV607" t="str">
            <v>Si</v>
          </cell>
          <cell r="AW607" t="str">
            <v>Si</v>
          </cell>
          <cell r="AX607">
            <v>2</v>
          </cell>
          <cell r="AY607" t="str">
            <v>Peor</v>
          </cell>
          <cell r="AZ607" t="str">
            <v>Igual</v>
          </cell>
          <cell r="BA607" t="str">
            <v>Mejor</v>
          </cell>
          <cell r="BB607" t="str">
            <v>Mucho mejor</v>
          </cell>
        </row>
        <row r="608">
          <cell r="AL608" t="str">
            <v>No contesta (no leer)</v>
          </cell>
          <cell r="AM608" t="str">
            <v>No contesta (no leer)</v>
          </cell>
          <cell r="AN608" t="str">
            <v>No contesta (no leer)</v>
          </cell>
          <cell r="AO608">
            <v>0</v>
          </cell>
          <cell r="AP608">
            <v>0</v>
          </cell>
          <cell r="AQ608">
            <v>1</v>
          </cell>
          <cell r="AR608">
            <v>2</v>
          </cell>
          <cell r="AS608">
            <v>1</v>
          </cell>
          <cell r="AT608">
            <v>2</v>
          </cell>
          <cell r="AU608" t="str">
            <v>No</v>
          </cell>
          <cell r="AV608" t="str">
            <v>No</v>
          </cell>
          <cell r="AW608" t="str">
            <v>No</v>
          </cell>
          <cell r="AX608">
            <v>99</v>
          </cell>
          <cell r="AY608" t="str">
            <v>Igual</v>
          </cell>
          <cell r="AZ608" t="str">
            <v>Igual</v>
          </cell>
          <cell r="BA608" t="str">
            <v>Igual</v>
          </cell>
          <cell r="BB608" t="str">
            <v>Igual</v>
          </cell>
        </row>
        <row r="609">
          <cell r="AL609" t="str">
            <v>No contesta (no leer)</v>
          </cell>
          <cell r="AM609" t="str">
            <v>No contesta (no leer)</v>
          </cell>
          <cell r="AN609" t="str">
            <v>No contesta (no leer)</v>
          </cell>
          <cell r="AO609" t="str">
            <v>No contesta (no leer)</v>
          </cell>
          <cell r="AP609">
            <v>0</v>
          </cell>
          <cell r="AQ609">
            <v>0</v>
          </cell>
          <cell r="AR609">
            <v>0</v>
          </cell>
          <cell r="AS609">
            <v>0</v>
          </cell>
          <cell r="AT609" t="str">
            <v>No contesta (no leer)</v>
          </cell>
          <cell r="AU609" t="str">
            <v>Si</v>
          </cell>
          <cell r="AV609" t="str">
            <v>No</v>
          </cell>
          <cell r="AW609" t="str">
            <v>No</v>
          </cell>
          <cell r="AX609">
            <v>3</v>
          </cell>
          <cell r="AY609" t="str">
            <v>Mucho mejor</v>
          </cell>
          <cell r="AZ609" t="str">
            <v>No sabe/No contesta (No leer)</v>
          </cell>
          <cell r="BA609" t="str">
            <v>No sabe/No contesta (No leer)</v>
          </cell>
          <cell r="BB609" t="str">
            <v>No sabe/No contesta (No leer)</v>
          </cell>
        </row>
        <row r="610">
          <cell r="AL610">
            <v>1</v>
          </cell>
          <cell r="AM610">
            <v>1</v>
          </cell>
          <cell r="AN610">
            <v>1</v>
          </cell>
          <cell r="AO610">
            <v>1</v>
          </cell>
          <cell r="AP610">
            <v>1</v>
          </cell>
          <cell r="AQ610">
            <v>1</v>
          </cell>
          <cell r="AR610">
            <v>1</v>
          </cell>
          <cell r="AS610">
            <v>1</v>
          </cell>
          <cell r="AT610">
            <v>1</v>
          </cell>
          <cell r="AU610" t="str">
            <v>Si</v>
          </cell>
          <cell r="AV610" t="str">
            <v>Si</v>
          </cell>
          <cell r="AW610" t="str">
            <v>Si</v>
          </cell>
          <cell r="AX610">
            <v>1</v>
          </cell>
          <cell r="AY610" t="str">
            <v>Mucho mejor</v>
          </cell>
          <cell r="AZ610" t="str">
            <v>Mejor</v>
          </cell>
          <cell r="BA610" t="str">
            <v>Mejor</v>
          </cell>
          <cell r="BB610" t="str">
            <v>Mejor</v>
          </cell>
        </row>
        <row r="611">
          <cell r="AL611">
            <v>1</v>
          </cell>
          <cell r="AM611">
            <v>1</v>
          </cell>
          <cell r="AN611">
            <v>2</v>
          </cell>
          <cell r="AO611">
            <v>3</v>
          </cell>
          <cell r="AP611">
            <v>3</v>
          </cell>
          <cell r="AQ611">
            <v>3</v>
          </cell>
          <cell r="AR611">
            <v>3</v>
          </cell>
          <cell r="AS611">
            <v>3</v>
          </cell>
          <cell r="AT611">
            <v>3</v>
          </cell>
          <cell r="AU611" t="str">
            <v>Si</v>
          </cell>
          <cell r="AV611" t="str">
            <v>Si</v>
          </cell>
          <cell r="AW611" t="str">
            <v>No</v>
          </cell>
          <cell r="AX611">
            <v>3</v>
          </cell>
          <cell r="AY611" t="str">
            <v>Mucho mejor</v>
          </cell>
          <cell r="AZ611" t="str">
            <v>Mejor</v>
          </cell>
          <cell r="BA611" t="str">
            <v>Igual</v>
          </cell>
          <cell r="BB611" t="str">
            <v>Igual</v>
          </cell>
        </row>
        <row r="612">
          <cell r="AL612">
            <v>6</v>
          </cell>
          <cell r="AM612">
            <v>6</v>
          </cell>
          <cell r="AN612">
            <v>6</v>
          </cell>
          <cell r="AO612">
            <v>5</v>
          </cell>
          <cell r="AP612">
            <v>6</v>
          </cell>
          <cell r="AQ612">
            <v>7</v>
          </cell>
          <cell r="AR612">
            <v>8</v>
          </cell>
          <cell r="AS612">
            <v>9</v>
          </cell>
          <cell r="AT612">
            <v>7</v>
          </cell>
          <cell r="AU612" t="str">
            <v>Si</v>
          </cell>
          <cell r="AV612" t="str">
            <v>No</v>
          </cell>
          <cell r="AW612" t="str">
            <v>No</v>
          </cell>
          <cell r="AX612">
            <v>99</v>
          </cell>
          <cell r="AY612" t="str">
            <v>Mejor</v>
          </cell>
          <cell r="AZ612" t="str">
            <v>Mejor</v>
          </cell>
          <cell r="BA612" t="str">
            <v>Igual</v>
          </cell>
          <cell r="BB612" t="str">
            <v>Mejor</v>
          </cell>
        </row>
        <row r="613">
          <cell r="AL613">
            <v>7</v>
          </cell>
          <cell r="AM613">
            <v>7</v>
          </cell>
          <cell r="AN613">
            <v>7</v>
          </cell>
          <cell r="AO613">
            <v>4</v>
          </cell>
          <cell r="AP613">
            <v>5</v>
          </cell>
          <cell r="AQ613">
            <v>9</v>
          </cell>
          <cell r="AR613">
            <v>9</v>
          </cell>
          <cell r="AS613">
            <v>10</v>
          </cell>
          <cell r="AT613">
            <v>7</v>
          </cell>
          <cell r="AU613" t="str">
            <v>Si</v>
          </cell>
          <cell r="AV613" t="str">
            <v>No</v>
          </cell>
          <cell r="AW613" t="str">
            <v>Si</v>
          </cell>
          <cell r="AX613">
            <v>99</v>
          </cell>
          <cell r="AY613" t="str">
            <v>Mejor</v>
          </cell>
          <cell r="AZ613" t="str">
            <v>Mejor</v>
          </cell>
          <cell r="BA613" t="str">
            <v>Igual</v>
          </cell>
          <cell r="BB613" t="str">
            <v>Igual</v>
          </cell>
        </row>
        <row r="614">
          <cell r="AL614">
            <v>7</v>
          </cell>
          <cell r="AM614">
            <v>4</v>
          </cell>
          <cell r="AN614">
            <v>5</v>
          </cell>
          <cell r="AO614">
            <v>8</v>
          </cell>
          <cell r="AP614">
            <v>3</v>
          </cell>
          <cell r="AQ614">
            <v>8</v>
          </cell>
          <cell r="AR614">
            <v>7</v>
          </cell>
          <cell r="AS614">
            <v>4</v>
          </cell>
          <cell r="AT614">
            <v>7</v>
          </cell>
          <cell r="AU614" t="str">
            <v>Si</v>
          </cell>
          <cell r="AV614" t="str">
            <v>No</v>
          </cell>
          <cell r="AW614" t="str">
            <v>No</v>
          </cell>
          <cell r="AX614">
            <v>4</v>
          </cell>
          <cell r="AY614" t="str">
            <v>Mejor</v>
          </cell>
          <cell r="AZ614" t="str">
            <v>Igual</v>
          </cell>
          <cell r="BA614" t="str">
            <v>Igual</v>
          </cell>
          <cell r="BB614" t="str">
            <v>Peor</v>
          </cell>
        </row>
        <row r="615">
          <cell r="AL615">
            <v>8</v>
          </cell>
          <cell r="AM615">
            <v>3</v>
          </cell>
          <cell r="AN615">
            <v>3</v>
          </cell>
          <cell r="AO615">
            <v>2</v>
          </cell>
          <cell r="AP615">
            <v>2</v>
          </cell>
          <cell r="AQ615">
            <v>2</v>
          </cell>
          <cell r="AR615">
            <v>1</v>
          </cell>
          <cell r="AS615">
            <v>0</v>
          </cell>
          <cell r="AT615">
            <v>1</v>
          </cell>
          <cell r="AU615" t="str">
            <v>Si</v>
          </cell>
          <cell r="AV615" t="str">
            <v>Si</v>
          </cell>
          <cell r="AW615" t="str">
            <v>Si</v>
          </cell>
          <cell r="AX615">
            <v>3</v>
          </cell>
          <cell r="AY615" t="str">
            <v>Igual</v>
          </cell>
          <cell r="AZ615" t="str">
            <v>Igual</v>
          </cell>
          <cell r="BA615" t="str">
            <v>Peor</v>
          </cell>
          <cell r="BB615" t="str">
            <v>Mejor</v>
          </cell>
        </row>
        <row r="616">
          <cell r="AL616">
            <v>0</v>
          </cell>
          <cell r="AM616">
            <v>0</v>
          </cell>
          <cell r="AN616">
            <v>2</v>
          </cell>
          <cell r="AO616">
            <v>0</v>
          </cell>
          <cell r="AP616">
            <v>0</v>
          </cell>
          <cell r="AQ616">
            <v>1</v>
          </cell>
          <cell r="AR616">
            <v>1</v>
          </cell>
          <cell r="AS616">
            <v>1</v>
          </cell>
          <cell r="AT616">
            <v>1</v>
          </cell>
          <cell r="AU616" t="str">
            <v>Si</v>
          </cell>
          <cell r="AV616" t="str">
            <v>Si</v>
          </cell>
          <cell r="AW616" t="str">
            <v>Si</v>
          </cell>
          <cell r="AX616">
            <v>3</v>
          </cell>
          <cell r="AY616" t="str">
            <v>Mucho mejor</v>
          </cell>
          <cell r="AZ616" t="str">
            <v>Mucho mejor</v>
          </cell>
          <cell r="BA616" t="str">
            <v>Mucho mejor</v>
          </cell>
          <cell r="BB616" t="str">
            <v>Mucho mejor</v>
          </cell>
        </row>
        <row r="617">
          <cell r="AL617">
            <v>1</v>
          </cell>
          <cell r="AM617">
            <v>1</v>
          </cell>
          <cell r="AN617">
            <v>1</v>
          </cell>
          <cell r="AO617">
            <v>1</v>
          </cell>
          <cell r="AP617">
            <v>1</v>
          </cell>
          <cell r="AQ617">
            <v>1</v>
          </cell>
          <cell r="AR617">
            <v>1</v>
          </cell>
          <cell r="AS617">
            <v>1</v>
          </cell>
          <cell r="AT617">
            <v>1</v>
          </cell>
          <cell r="AU617" t="str">
            <v>Si</v>
          </cell>
          <cell r="AV617" t="str">
            <v>Si</v>
          </cell>
          <cell r="AW617" t="str">
            <v>Si</v>
          </cell>
          <cell r="AX617">
            <v>4</v>
          </cell>
          <cell r="AY617" t="str">
            <v>Igual</v>
          </cell>
          <cell r="AZ617" t="str">
            <v>Mucho mejor</v>
          </cell>
          <cell r="BA617" t="str">
            <v>Mejor</v>
          </cell>
          <cell r="BB617" t="str">
            <v>Igual</v>
          </cell>
        </row>
        <row r="618">
          <cell r="AL618">
            <v>1</v>
          </cell>
          <cell r="AM618">
            <v>0</v>
          </cell>
          <cell r="AN618">
            <v>3</v>
          </cell>
          <cell r="AO618">
            <v>5</v>
          </cell>
          <cell r="AP618">
            <v>6</v>
          </cell>
          <cell r="AQ618">
            <v>5</v>
          </cell>
          <cell r="AR618">
            <v>7</v>
          </cell>
          <cell r="AS618">
            <v>7</v>
          </cell>
          <cell r="AT618">
            <v>7</v>
          </cell>
          <cell r="AU618" t="str">
            <v>Si</v>
          </cell>
          <cell r="AV618" t="str">
            <v>No</v>
          </cell>
          <cell r="AW618" t="str">
            <v>Si</v>
          </cell>
          <cell r="AX618">
            <v>3</v>
          </cell>
          <cell r="AY618" t="str">
            <v>Mejor</v>
          </cell>
          <cell r="AZ618" t="str">
            <v>Mejor</v>
          </cell>
          <cell r="BA618" t="str">
            <v>Mejor</v>
          </cell>
          <cell r="BB618" t="str">
            <v>Mejor</v>
          </cell>
        </row>
        <row r="619">
          <cell r="AL619">
            <v>0</v>
          </cell>
          <cell r="AM619">
            <v>1</v>
          </cell>
          <cell r="AN619">
            <v>2</v>
          </cell>
          <cell r="AO619">
            <v>2</v>
          </cell>
          <cell r="AP619">
            <v>4</v>
          </cell>
          <cell r="AQ619">
            <v>4</v>
          </cell>
          <cell r="AR619">
            <v>4</v>
          </cell>
          <cell r="AS619">
            <v>4</v>
          </cell>
          <cell r="AT619">
            <v>4</v>
          </cell>
          <cell r="AU619" t="str">
            <v>Si</v>
          </cell>
          <cell r="AV619" t="str">
            <v>Si</v>
          </cell>
          <cell r="AW619" t="str">
            <v>Si</v>
          </cell>
          <cell r="AX619">
            <v>2</v>
          </cell>
          <cell r="AY619" t="str">
            <v>Mucho mejor</v>
          </cell>
          <cell r="AZ619" t="str">
            <v>Mejor</v>
          </cell>
          <cell r="BA619" t="str">
            <v>Igual</v>
          </cell>
          <cell r="BB619" t="str">
            <v>Mucho peor</v>
          </cell>
        </row>
        <row r="620">
          <cell r="AL620">
            <v>0</v>
          </cell>
          <cell r="AM620">
            <v>0</v>
          </cell>
          <cell r="AN620">
            <v>1</v>
          </cell>
          <cell r="AO620">
            <v>1</v>
          </cell>
          <cell r="AP620">
            <v>2</v>
          </cell>
          <cell r="AQ620">
            <v>3</v>
          </cell>
          <cell r="AR620">
            <v>3</v>
          </cell>
          <cell r="AS620">
            <v>3</v>
          </cell>
          <cell r="AT620">
            <v>3</v>
          </cell>
          <cell r="AU620" t="str">
            <v>Si</v>
          </cell>
          <cell r="AV620" t="str">
            <v>No</v>
          </cell>
          <cell r="AW620" t="str">
            <v>No</v>
          </cell>
          <cell r="AX620">
            <v>4</v>
          </cell>
          <cell r="AY620" t="str">
            <v>Mucho mejor</v>
          </cell>
          <cell r="AZ620" t="str">
            <v>Mejor</v>
          </cell>
          <cell r="BA620" t="str">
            <v>Mejor</v>
          </cell>
          <cell r="BB620" t="str">
            <v>Igual</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CODIFICACIÓN"/>
      <sheetName val="ANÁLISIS"/>
    </sheetNames>
    <sheetDataSet>
      <sheetData sheetId="0">
        <row r="1">
          <cell r="AH1" t="str">
            <v>P8_Valore de 0 a 10 los siguientes aspectos de la atención recibida_1_Tiempoenatenderloa</v>
          </cell>
          <cell r="AI1" t="str">
            <v>P8_2_Claridaddelainformacion</v>
          </cell>
          <cell r="AJ1" t="str">
            <v>P8_3_Soluciondadaasuconsulta</v>
          </cell>
          <cell r="AK1" t="str">
            <v>P8_4_Horariodeatencionalpublico</v>
          </cell>
          <cell r="AL1" t="str">
            <v>P8_5_Amabilidadytratodelapersona</v>
          </cell>
          <cell r="AM1" t="str">
            <v>P8_6_VALORACIONGLOBAL</v>
          </cell>
          <cell r="AQ1" t="str">
            <v>P9_1_Aparte de por teléfono, ¿sabía usted que podía haber realizado su consulta a través de…? (AcudiendoalaOficinadeObjetosPerdidos)</v>
          </cell>
          <cell r="AR1" t="str">
            <v>P9_2_AtravesdelapaginawebdelAyuntamiento</v>
          </cell>
          <cell r="AS1" t="str">
            <v>P9_3_Atravesdeuncorreoelectronico</v>
          </cell>
          <cell r="AT1" t="str">
            <v>P10_Ysituvieraquerealizarotraconsulta_Descripcion</v>
          </cell>
          <cell r="AU1" t="str">
            <v>P11_1_¿Podría decirme si los siguientes aspectos de la atención recibida han sido mucho mejor, mejor, igual, peor o mucho peor de lo que esperaba?_Trato recibido_Descripcion</v>
          </cell>
          <cell r="AV1" t="str">
            <v>P11_2_Informacionrecibida_Descripcion</v>
          </cell>
          <cell r="AW1" t="str">
            <v>P11_3_Tiempoempleadoenlagestion_Descripcion</v>
          </cell>
        </row>
        <row r="2">
          <cell r="AH2">
            <v>9</v>
          </cell>
          <cell r="AI2">
            <v>10</v>
          </cell>
          <cell r="AJ2" t="str">
            <v>No sabe</v>
          </cell>
          <cell r="AK2">
            <v>7</v>
          </cell>
          <cell r="AL2">
            <v>10</v>
          </cell>
          <cell r="AQ2" t="str">
            <v>Si</v>
          </cell>
          <cell r="AR2" t="str">
            <v>No</v>
          </cell>
          <cell r="AS2" t="str">
            <v>No</v>
          </cell>
          <cell r="AT2">
            <v>2</v>
          </cell>
          <cell r="AU2" t="str">
            <v>5. Mucho mejor</v>
          </cell>
          <cell r="AV2" t="str">
            <v>4. Mejor</v>
          </cell>
          <cell r="AW2" t="str">
            <v>4. Mejor</v>
          </cell>
        </row>
        <row r="3">
          <cell r="AH3">
            <v>9</v>
          </cell>
          <cell r="AI3">
            <v>10</v>
          </cell>
          <cell r="AJ3">
            <v>9</v>
          </cell>
          <cell r="AK3">
            <v>9</v>
          </cell>
          <cell r="AL3">
            <v>8</v>
          </cell>
          <cell r="AQ3" t="str">
            <v>No</v>
          </cell>
          <cell r="AR3" t="str">
            <v>No</v>
          </cell>
          <cell r="AS3" t="str">
            <v>No</v>
          </cell>
          <cell r="AT3">
            <v>1</v>
          </cell>
          <cell r="AU3" t="str">
            <v>5. Mucho mejor</v>
          </cell>
          <cell r="AV3" t="str">
            <v>5. Mucho mejor</v>
          </cell>
          <cell r="AW3" t="str">
            <v>4. Mejor</v>
          </cell>
        </row>
        <row r="4">
          <cell r="AH4">
            <v>6</v>
          </cell>
          <cell r="AI4">
            <v>5</v>
          </cell>
          <cell r="AJ4">
            <v>5</v>
          </cell>
          <cell r="AK4">
            <v>5</v>
          </cell>
          <cell r="AL4">
            <v>5</v>
          </cell>
          <cell r="AQ4" t="str">
            <v>No</v>
          </cell>
          <cell r="AR4" t="str">
            <v>No</v>
          </cell>
          <cell r="AS4" t="str">
            <v>No</v>
          </cell>
          <cell r="AT4">
            <v>1</v>
          </cell>
          <cell r="AU4" t="str">
            <v>4. Mejor</v>
          </cell>
          <cell r="AV4" t="str">
            <v>4. Mejor</v>
          </cell>
          <cell r="AW4" t="str">
            <v>4. Mejor</v>
          </cell>
        </row>
        <row r="5">
          <cell r="AH5">
            <v>10</v>
          </cell>
          <cell r="AI5">
            <v>10</v>
          </cell>
          <cell r="AJ5">
            <v>10</v>
          </cell>
          <cell r="AK5">
            <v>10</v>
          </cell>
          <cell r="AL5">
            <v>10</v>
          </cell>
          <cell r="AQ5" t="str">
            <v>No</v>
          </cell>
          <cell r="AR5" t="str">
            <v>No</v>
          </cell>
          <cell r="AS5" t="str">
            <v>No</v>
          </cell>
          <cell r="AT5">
            <v>1</v>
          </cell>
          <cell r="AU5" t="str">
            <v>5. Mucho mejor</v>
          </cell>
          <cell r="AV5" t="str">
            <v>5. Mucho mejor</v>
          </cell>
          <cell r="AW5" t="str">
            <v>5. Mucho mejor</v>
          </cell>
        </row>
        <row r="6">
          <cell r="AH6">
            <v>2</v>
          </cell>
          <cell r="AI6">
            <v>7</v>
          </cell>
          <cell r="AJ6">
            <v>7</v>
          </cell>
          <cell r="AK6">
            <v>2</v>
          </cell>
          <cell r="AL6">
            <v>7</v>
          </cell>
          <cell r="AQ6" t="str">
            <v>Si</v>
          </cell>
          <cell r="AR6" t="str">
            <v>Si</v>
          </cell>
          <cell r="AS6" t="str">
            <v>Si</v>
          </cell>
          <cell r="AT6">
            <v>1</v>
          </cell>
          <cell r="AU6" t="str">
            <v>4. Mejor</v>
          </cell>
          <cell r="AV6" t="str">
            <v>4. Mejor</v>
          </cell>
          <cell r="AW6" t="str">
            <v>4. Mejor</v>
          </cell>
        </row>
        <row r="7">
          <cell r="AH7">
            <v>8</v>
          </cell>
          <cell r="AI7">
            <v>7</v>
          </cell>
          <cell r="AJ7" t="str">
            <v>No sabe</v>
          </cell>
          <cell r="AK7">
            <v>5</v>
          </cell>
          <cell r="AL7">
            <v>7</v>
          </cell>
          <cell r="AQ7" t="str">
            <v>Si</v>
          </cell>
          <cell r="AR7" t="str">
            <v>No</v>
          </cell>
          <cell r="AS7" t="str">
            <v>No</v>
          </cell>
          <cell r="AT7">
            <v>1</v>
          </cell>
          <cell r="AU7" t="str">
            <v>3. Igual</v>
          </cell>
          <cell r="AV7" t="str">
            <v>9. No sabe / No contesta (NO LEER)</v>
          </cell>
          <cell r="AW7" t="str">
            <v>9. No sabe / No contesta (NO LEER)</v>
          </cell>
        </row>
        <row r="8">
          <cell r="AH8">
            <v>10</v>
          </cell>
          <cell r="AI8">
            <v>10</v>
          </cell>
          <cell r="AJ8">
            <v>10</v>
          </cell>
          <cell r="AK8">
            <v>5</v>
          </cell>
          <cell r="AL8">
            <v>8</v>
          </cell>
          <cell r="AQ8" t="str">
            <v>No</v>
          </cell>
          <cell r="AR8" t="str">
            <v>No</v>
          </cell>
          <cell r="AS8" t="str">
            <v>No</v>
          </cell>
          <cell r="AT8">
            <v>1</v>
          </cell>
          <cell r="AU8" t="str">
            <v>3. Igual</v>
          </cell>
          <cell r="AV8" t="str">
            <v>5. Mucho mejor</v>
          </cell>
          <cell r="AW8" t="str">
            <v>5. Mucho mejor</v>
          </cell>
        </row>
        <row r="9">
          <cell r="AH9">
            <v>10</v>
          </cell>
          <cell r="AI9">
            <v>10</v>
          </cell>
          <cell r="AJ9">
            <v>10</v>
          </cell>
          <cell r="AK9">
            <v>10</v>
          </cell>
          <cell r="AL9">
            <v>10</v>
          </cell>
          <cell r="AQ9" t="str">
            <v>No</v>
          </cell>
          <cell r="AR9" t="str">
            <v>Si</v>
          </cell>
          <cell r="AS9" t="str">
            <v>Si</v>
          </cell>
          <cell r="AT9">
            <v>2</v>
          </cell>
          <cell r="AU9" t="str">
            <v>4. Mejor</v>
          </cell>
          <cell r="AV9" t="str">
            <v>4. Mejor</v>
          </cell>
          <cell r="AW9" t="str">
            <v>4. Mejor</v>
          </cell>
        </row>
        <row r="10">
          <cell r="AH10">
            <v>10</v>
          </cell>
          <cell r="AI10">
            <v>9</v>
          </cell>
          <cell r="AJ10">
            <v>8</v>
          </cell>
          <cell r="AK10">
            <v>10</v>
          </cell>
          <cell r="AL10">
            <v>10</v>
          </cell>
          <cell r="AQ10" t="str">
            <v>No</v>
          </cell>
          <cell r="AR10" t="str">
            <v>Si</v>
          </cell>
          <cell r="AS10" t="str">
            <v>Si</v>
          </cell>
          <cell r="AT10">
            <v>1</v>
          </cell>
          <cell r="AU10" t="str">
            <v>4. Mejor</v>
          </cell>
          <cell r="AV10" t="str">
            <v>3. Igual</v>
          </cell>
          <cell r="AW10" t="str">
            <v>3. Igual</v>
          </cell>
        </row>
        <row r="11">
          <cell r="AH11">
            <v>6</v>
          </cell>
          <cell r="AI11">
            <v>8</v>
          </cell>
          <cell r="AJ11">
            <v>7</v>
          </cell>
          <cell r="AK11" t="str">
            <v>No sabe</v>
          </cell>
          <cell r="AL11">
            <v>7</v>
          </cell>
          <cell r="AQ11" t="str">
            <v>No</v>
          </cell>
          <cell r="AR11" t="str">
            <v>No</v>
          </cell>
          <cell r="AS11" t="str">
            <v>No</v>
          </cell>
          <cell r="AT11">
            <v>3</v>
          </cell>
          <cell r="AU11" t="str">
            <v>4. Mejor</v>
          </cell>
          <cell r="AV11" t="str">
            <v>3. Igual</v>
          </cell>
          <cell r="AW11" t="str">
            <v>4. Mejor</v>
          </cell>
        </row>
        <row r="12">
          <cell r="AH12">
            <v>9</v>
          </cell>
          <cell r="AI12">
            <v>9</v>
          </cell>
          <cell r="AJ12">
            <v>8</v>
          </cell>
          <cell r="AK12">
            <v>7</v>
          </cell>
          <cell r="AL12">
            <v>9</v>
          </cell>
          <cell r="AQ12" t="str">
            <v>No</v>
          </cell>
          <cell r="AR12" t="str">
            <v>No</v>
          </cell>
          <cell r="AS12" t="str">
            <v>No</v>
          </cell>
          <cell r="AT12">
            <v>1</v>
          </cell>
          <cell r="AU12" t="str">
            <v>4. Mejor</v>
          </cell>
          <cell r="AV12" t="str">
            <v>4. Mejor</v>
          </cell>
          <cell r="AW12" t="str">
            <v>4. Mejor</v>
          </cell>
        </row>
        <row r="13">
          <cell r="AH13">
            <v>3</v>
          </cell>
          <cell r="AI13">
            <v>0</v>
          </cell>
          <cell r="AJ13">
            <v>0</v>
          </cell>
          <cell r="AK13">
            <v>0</v>
          </cell>
          <cell r="AL13">
            <v>8</v>
          </cell>
          <cell r="AQ13" t="str">
            <v>No</v>
          </cell>
          <cell r="AR13" t="str">
            <v>No</v>
          </cell>
          <cell r="AS13" t="str">
            <v>Si</v>
          </cell>
          <cell r="AT13">
            <v>4</v>
          </cell>
          <cell r="AU13" t="str">
            <v>3. Igual</v>
          </cell>
          <cell r="AV13" t="str">
            <v>4. Mejor</v>
          </cell>
          <cell r="AW13" t="str">
            <v>2. Peor</v>
          </cell>
        </row>
        <row r="14">
          <cell r="AH14">
            <v>8</v>
          </cell>
          <cell r="AI14">
            <v>9</v>
          </cell>
          <cell r="AJ14">
            <v>0</v>
          </cell>
          <cell r="AK14">
            <v>2</v>
          </cell>
          <cell r="AL14">
            <v>10</v>
          </cell>
          <cell r="AQ14" t="str">
            <v>Si</v>
          </cell>
          <cell r="AR14" t="str">
            <v>Si</v>
          </cell>
          <cell r="AS14" t="str">
            <v>Si</v>
          </cell>
          <cell r="AT14">
            <v>1</v>
          </cell>
          <cell r="AU14" t="str">
            <v>4. Mejor</v>
          </cell>
          <cell r="AV14" t="str">
            <v>3. Igual</v>
          </cell>
          <cell r="AW14" t="str">
            <v>2. Peor</v>
          </cell>
        </row>
        <row r="15">
          <cell r="AH15">
            <v>6</v>
          </cell>
          <cell r="AI15">
            <v>6</v>
          </cell>
          <cell r="AJ15">
            <v>5</v>
          </cell>
          <cell r="AK15">
            <v>3</v>
          </cell>
          <cell r="AL15">
            <v>5</v>
          </cell>
          <cell r="AQ15" t="str">
            <v>Si</v>
          </cell>
          <cell r="AR15" t="str">
            <v>Si</v>
          </cell>
          <cell r="AS15" t="str">
            <v>Si</v>
          </cell>
          <cell r="AT15">
            <v>1</v>
          </cell>
          <cell r="AU15" t="str">
            <v>4. Mejor</v>
          </cell>
          <cell r="AV15" t="str">
            <v>4. Mejor</v>
          </cell>
          <cell r="AW15" t="str">
            <v>4. Mejor</v>
          </cell>
        </row>
        <row r="16">
          <cell r="AH16">
            <v>10</v>
          </cell>
          <cell r="AI16">
            <v>10</v>
          </cell>
          <cell r="AJ16">
            <v>10</v>
          </cell>
          <cell r="AK16">
            <v>8</v>
          </cell>
          <cell r="AL16">
            <v>10</v>
          </cell>
          <cell r="AQ16" t="str">
            <v>Si</v>
          </cell>
          <cell r="AR16" t="str">
            <v>No</v>
          </cell>
          <cell r="AS16" t="str">
            <v>No</v>
          </cell>
          <cell r="AT16">
            <v>1</v>
          </cell>
          <cell r="AU16" t="str">
            <v>3. Igual</v>
          </cell>
          <cell r="AV16" t="str">
            <v>3. Igual</v>
          </cell>
          <cell r="AW16" t="str">
            <v>3. Igual</v>
          </cell>
        </row>
        <row r="17">
          <cell r="AH17">
            <v>3</v>
          </cell>
          <cell r="AI17">
            <v>5</v>
          </cell>
          <cell r="AJ17">
            <v>0</v>
          </cell>
          <cell r="AK17">
            <v>7</v>
          </cell>
          <cell r="AL17">
            <v>4</v>
          </cell>
          <cell r="AQ17" t="str">
            <v>Si</v>
          </cell>
          <cell r="AR17" t="str">
            <v>Si</v>
          </cell>
          <cell r="AS17" t="str">
            <v>No</v>
          </cell>
          <cell r="AT17">
            <v>9</v>
          </cell>
          <cell r="AU17" t="str">
            <v>2. Peor</v>
          </cell>
          <cell r="AV17" t="str">
            <v>2. Peor</v>
          </cell>
          <cell r="AW17" t="str">
            <v>2. Peor</v>
          </cell>
        </row>
        <row r="18">
          <cell r="AH18">
            <v>8</v>
          </cell>
          <cell r="AI18">
            <v>10</v>
          </cell>
          <cell r="AJ18">
            <v>10</v>
          </cell>
          <cell r="AK18">
            <v>4</v>
          </cell>
          <cell r="AL18">
            <v>10</v>
          </cell>
          <cell r="AQ18" t="str">
            <v>Si</v>
          </cell>
          <cell r="AR18" t="str">
            <v>Si</v>
          </cell>
          <cell r="AS18" t="str">
            <v>Si</v>
          </cell>
          <cell r="AT18">
            <v>1</v>
          </cell>
          <cell r="AU18" t="str">
            <v>5. Mucho mejor</v>
          </cell>
          <cell r="AV18" t="str">
            <v>5. Mucho mejor</v>
          </cell>
          <cell r="AW18" t="str">
            <v>3. Igual</v>
          </cell>
        </row>
        <row r="19">
          <cell r="AH19">
            <v>8</v>
          </cell>
          <cell r="AI19">
            <v>8</v>
          </cell>
          <cell r="AJ19" t="str">
            <v>No sabe</v>
          </cell>
          <cell r="AK19">
            <v>8</v>
          </cell>
          <cell r="AL19">
            <v>8</v>
          </cell>
          <cell r="AQ19" t="str">
            <v>No</v>
          </cell>
          <cell r="AR19" t="str">
            <v>No</v>
          </cell>
          <cell r="AS19" t="str">
            <v>No</v>
          </cell>
          <cell r="AT19">
            <v>1</v>
          </cell>
          <cell r="AU19" t="str">
            <v>4. Mejor</v>
          </cell>
          <cell r="AV19" t="str">
            <v>4. Mejor</v>
          </cell>
          <cell r="AW19" t="str">
            <v>4. Mejor</v>
          </cell>
        </row>
        <row r="20">
          <cell r="AH20">
            <v>0</v>
          </cell>
          <cell r="AI20">
            <v>5</v>
          </cell>
          <cell r="AJ20">
            <v>5</v>
          </cell>
          <cell r="AK20">
            <v>2</v>
          </cell>
          <cell r="AL20">
            <v>8</v>
          </cell>
          <cell r="AM20">
            <v>9</v>
          </cell>
          <cell r="AQ20" t="str">
            <v>No</v>
          </cell>
          <cell r="AR20" t="str">
            <v>Si</v>
          </cell>
          <cell r="AS20" t="str">
            <v>Si</v>
          </cell>
          <cell r="AT20">
            <v>2</v>
          </cell>
          <cell r="AU20" t="str">
            <v>4. Mejor</v>
          </cell>
          <cell r="AV20" t="str">
            <v>2. Peor</v>
          </cell>
          <cell r="AW20" t="str">
            <v>4. Mejor</v>
          </cell>
        </row>
        <row r="21">
          <cell r="AH21">
            <v>2</v>
          </cell>
          <cell r="AI21">
            <v>8</v>
          </cell>
          <cell r="AJ21">
            <v>8</v>
          </cell>
          <cell r="AK21">
            <v>8</v>
          </cell>
          <cell r="AL21">
            <v>9</v>
          </cell>
          <cell r="AM21">
            <v>8</v>
          </cell>
          <cell r="AQ21" t="str">
            <v>No</v>
          </cell>
          <cell r="AR21" t="str">
            <v>Si</v>
          </cell>
          <cell r="AS21" t="str">
            <v>Si</v>
          </cell>
          <cell r="AT21">
            <v>1</v>
          </cell>
          <cell r="AU21" t="str">
            <v>3. Igual</v>
          </cell>
          <cell r="AV21" t="str">
            <v>3. Igual</v>
          </cell>
          <cell r="AW21" t="str">
            <v>3. Igual</v>
          </cell>
        </row>
        <row r="22">
          <cell r="AH22">
            <v>5</v>
          </cell>
          <cell r="AI22">
            <v>3</v>
          </cell>
          <cell r="AJ22">
            <v>1</v>
          </cell>
          <cell r="AK22">
            <v>1</v>
          </cell>
          <cell r="AL22">
            <v>3</v>
          </cell>
          <cell r="AM22">
            <v>2</v>
          </cell>
          <cell r="AQ22" t="str">
            <v>Si</v>
          </cell>
          <cell r="AR22" t="str">
            <v>Si</v>
          </cell>
          <cell r="AS22" t="str">
            <v>Si</v>
          </cell>
          <cell r="AT22">
            <v>9</v>
          </cell>
          <cell r="AU22" t="str">
            <v>2. Peor</v>
          </cell>
          <cell r="AV22" t="str">
            <v>2. Peor</v>
          </cell>
          <cell r="AW22" t="str">
            <v>2. Peor</v>
          </cell>
        </row>
        <row r="23">
          <cell r="AH23">
            <v>5</v>
          </cell>
          <cell r="AI23">
            <v>3</v>
          </cell>
          <cell r="AJ23">
            <v>1</v>
          </cell>
          <cell r="AK23">
            <v>1</v>
          </cell>
          <cell r="AL23">
            <v>5</v>
          </cell>
          <cell r="AM23">
            <v>3</v>
          </cell>
          <cell r="AQ23" t="str">
            <v>No</v>
          </cell>
          <cell r="AR23" t="str">
            <v>No</v>
          </cell>
          <cell r="AS23" t="str">
            <v>Si</v>
          </cell>
          <cell r="AT23">
            <v>9</v>
          </cell>
          <cell r="AU23" t="str">
            <v>2. Peor</v>
          </cell>
          <cell r="AV23" t="str">
            <v>5. Mucho mejor</v>
          </cell>
          <cell r="AW23" t="str">
            <v>1. Mucho peor</v>
          </cell>
        </row>
        <row r="24">
          <cell r="AH24">
            <v>4</v>
          </cell>
          <cell r="AI24">
            <v>8</v>
          </cell>
          <cell r="AJ24">
            <v>1</v>
          </cell>
          <cell r="AK24">
            <v>3</v>
          </cell>
          <cell r="AL24">
            <v>8</v>
          </cell>
          <cell r="AM24">
            <v>7</v>
          </cell>
          <cell r="AQ24" t="str">
            <v>No</v>
          </cell>
          <cell r="AR24" t="str">
            <v>No</v>
          </cell>
          <cell r="AS24" t="str">
            <v>Si</v>
          </cell>
          <cell r="AT24">
            <v>1</v>
          </cell>
          <cell r="AU24" t="str">
            <v>3. Igual</v>
          </cell>
          <cell r="AV24" t="str">
            <v>3. Igual</v>
          </cell>
          <cell r="AW24" t="str">
            <v>2. Peor</v>
          </cell>
        </row>
        <row r="25">
          <cell r="AH25">
            <v>6</v>
          </cell>
          <cell r="AI25">
            <v>8</v>
          </cell>
          <cell r="AJ25">
            <v>8</v>
          </cell>
          <cell r="AK25">
            <v>10</v>
          </cell>
          <cell r="AL25">
            <v>9</v>
          </cell>
          <cell r="AM25">
            <v>9</v>
          </cell>
          <cell r="AQ25" t="str">
            <v>Si</v>
          </cell>
          <cell r="AR25" t="str">
            <v>Si</v>
          </cell>
          <cell r="AS25" t="str">
            <v>Si</v>
          </cell>
          <cell r="AT25">
            <v>1</v>
          </cell>
          <cell r="AU25" t="str">
            <v>3. Igual</v>
          </cell>
          <cell r="AV25" t="str">
            <v>3. Igual</v>
          </cell>
          <cell r="AW25" t="str">
            <v>3. Igual</v>
          </cell>
        </row>
        <row r="26">
          <cell r="AH26">
            <v>7</v>
          </cell>
          <cell r="AI26">
            <v>8</v>
          </cell>
          <cell r="AJ26">
            <v>7</v>
          </cell>
          <cell r="AK26">
            <v>5</v>
          </cell>
          <cell r="AL26">
            <v>8</v>
          </cell>
          <cell r="AM26">
            <v>8</v>
          </cell>
          <cell r="AQ26" t="str">
            <v>Si</v>
          </cell>
          <cell r="AR26" t="str">
            <v>Si</v>
          </cell>
          <cell r="AS26" t="str">
            <v>Si</v>
          </cell>
          <cell r="AT26">
            <v>1</v>
          </cell>
          <cell r="AU26" t="str">
            <v>4. Mejor</v>
          </cell>
          <cell r="AV26" t="str">
            <v>4. Mejor</v>
          </cell>
          <cell r="AW26" t="str">
            <v>4. Mejor</v>
          </cell>
        </row>
        <row r="27">
          <cell r="AH27">
            <v>7</v>
          </cell>
          <cell r="AI27">
            <v>10</v>
          </cell>
          <cell r="AJ27">
            <v>10</v>
          </cell>
          <cell r="AK27">
            <v>6</v>
          </cell>
          <cell r="AL27">
            <v>10</v>
          </cell>
          <cell r="AM27">
            <v>8</v>
          </cell>
          <cell r="AQ27" t="str">
            <v>Si</v>
          </cell>
          <cell r="AR27" t="str">
            <v>Si</v>
          </cell>
          <cell r="AS27" t="str">
            <v>Si</v>
          </cell>
          <cell r="AT27">
            <v>1</v>
          </cell>
          <cell r="AU27" t="str">
            <v>3. Igual</v>
          </cell>
          <cell r="AV27" t="str">
            <v>3. Igual</v>
          </cell>
          <cell r="AW27" t="str">
            <v>2. Peor</v>
          </cell>
        </row>
        <row r="28">
          <cell r="AH28">
            <v>8</v>
          </cell>
          <cell r="AI28">
            <v>8</v>
          </cell>
          <cell r="AJ28">
            <v>9</v>
          </cell>
          <cell r="AK28">
            <v>9</v>
          </cell>
          <cell r="AL28">
            <v>9</v>
          </cell>
          <cell r="AM28">
            <v>9</v>
          </cell>
          <cell r="AQ28" t="str">
            <v>No</v>
          </cell>
          <cell r="AR28" t="str">
            <v>No</v>
          </cell>
          <cell r="AS28" t="str">
            <v>No</v>
          </cell>
          <cell r="AT28">
            <v>1</v>
          </cell>
          <cell r="AU28" t="str">
            <v>4. Mejor</v>
          </cell>
          <cell r="AV28" t="str">
            <v>4. Mejor</v>
          </cell>
          <cell r="AW28" t="str">
            <v>4. Mejor</v>
          </cell>
        </row>
        <row r="29">
          <cell r="AH29">
            <v>5</v>
          </cell>
          <cell r="AI29">
            <v>9</v>
          </cell>
          <cell r="AJ29">
            <v>9</v>
          </cell>
          <cell r="AK29">
            <v>5</v>
          </cell>
          <cell r="AL29">
            <v>9</v>
          </cell>
          <cell r="AM29">
            <v>8</v>
          </cell>
          <cell r="AQ29" t="str">
            <v>Si</v>
          </cell>
          <cell r="AR29" t="str">
            <v>Si</v>
          </cell>
          <cell r="AS29" t="str">
            <v>Si</v>
          </cell>
          <cell r="AT29">
            <v>1</v>
          </cell>
          <cell r="AU29" t="str">
            <v>3. Igual</v>
          </cell>
          <cell r="AV29" t="str">
            <v>3. Igual</v>
          </cell>
          <cell r="AW29" t="str">
            <v>4. Mejor</v>
          </cell>
        </row>
        <row r="30">
          <cell r="AH30">
            <v>6</v>
          </cell>
          <cell r="AI30">
            <v>4</v>
          </cell>
          <cell r="AJ30">
            <v>4</v>
          </cell>
          <cell r="AK30">
            <v>6</v>
          </cell>
          <cell r="AL30">
            <v>5</v>
          </cell>
          <cell r="AM30">
            <v>6</v>
          </cell>
          <cell r="AQ30" t="str">
            <v>Si</v>
          </cell>
          <cell r="AR30" t="str">
            <v>No</v>
          </cell>
          <cell r="AS30" t="str">
            <v>No</v>
          </cell>
          <cell r="AT30">
            <v>1</v>
          </cell>
          <cell r="AU30" t="str">
            <v>2. Peor</v>
          </cell>
          <cell r="AV30" t="str">
            <v>3. Igual</v>
          </cell>
          <cell r="AW30" t="str">
            <v>4. Mejor</v>
          </cell>
        </row>
        <row r="31">
          <cell r="AH31">
            <v>10</v>
          </cell>
          <cell r="AI31">
            <v>10</v>
          </cell>
          <cell r="AJ31">
            <v>10</v>
          </cell>
          <cell r="AK31">
            <v>6</v>
          </cell>
          <cell r="AL31">
            <v>10</v>
          </cell>
          <cell r="AM31">
            <v>10</v>
          </cell>
          <cell r="AQ31" t="str">
            <v>Si</v>
          </cell>
          <cell r="AR31" t="str">
            <v>Si</v>
          </cell>
          <cell r="AS31" t="str">
            <v>Si</v>
          </cell>
          <cell r="AT31">
            <v>1</v>
          </cell>
          <cell r="AU31" t="str">
            <v>4. Mejor</v>
          </cell>
          <cell r="AV31" t="str">
            <v>4. Mejor</v>
          </cell>
          <cell r="AW31" t="str">
            <v>5. Mucho mejor</v>
          </cell>
        </row>
        <row r="32">
          <cell r="AH32">
            <v>7</v>
          </cell>
          <cell r="AI32">
            <v>9</v>
          </cell>
          <cell r="AJ32">
            <v>6</v>
          </cell>
          <cell r="AK32">
            <v>8</v>
          </cell>
          <cell r="AL32">
            <v>9</v>
          </cell>
          <cell r="AM32">
            <v>8</v>
          </cell>
          <cell r="AQ32" t="str">
            <v>Si</v>
          </cell>
          <cell r="AR32" t="str">
            <v>No</v>
          </cell>
          <cell r="AS32" t="str">
            <v>No</v>
          </cell>
          <cell r="AT32">
            <v>1</v>
          </cell>
          <cell r="AU32" t="str">
            <v>3. Igual</v>
          </cell>
          <cell r="AV32" t="str">
            <v>3. Igual</v>
          </cell>
          <cell r="AW32" t="str">
            <v>3. Igual</v>
          </cell>
        </row>
        <row r="33">
          <cell r="AH33">
            <v>8</v>
          </cell>
          <cell r="AI33">
            <v>10</v>
          </cell>
          <cell r="AJ33">
            <v>10</v>
          </cell>
          <cell r="AK33">
            <v>10</v>
          </cell>
          <cell r="AL33">
            <v>10</v>
          </cell>
          <cell r="AM33">
            <v>10</v>
          </cell>
          <cell r="AQ33" t="str">
            <v>Si</v>
          </cell>
          <cell r="AR33" t="str">
            <v>Si</v>
          </cell>
          <cell r="AS33" t="str">
            <v>Si</v>
          </cell>
          <cell r="AT33">
            <v>1</v>
          </cell>
          <cell r="AU33" t="str">
            <v>5. Mucho mejor</v>
          </cell>
          <cell r="AV33" t="str">
            <v>5. Mucho mejor</v>
          </cell>
          <cell r="AW33" t="str">
            <v>3. Igual</v>
          </cell>
        </row>
        <row r="34">
          <cell r="AH34">
            <v>8</v>
          </cell>
          <cell r="AI34">
            <v>9</v>
          </cell>
          <cell r="AJ34">
            <v>10</v>
          </cell>
          <cell r="AK34">
            <v>8</v>
          </cell>
          <cell r="AL34">
            <v>9</v>
          </cell>
          <cell r="AM34">
            <v>8</v>
          </cell>
          <cell r="AQ34" t="str">
            <v>Si</v>
          </cell>
          <cell r="AR34" t="str">
            <v>Si</v>
          </cell>
          <cell r="AS34" t="str">
            <v>Si</v>
          </cell>
          <cell r="AT34">
            <v>1</v>
          </cell>
          <cell r="AU34" t="str">
            <v>4. Mejor</v>
          </cell>
          <cell r="AV34" t="str">
            <v>4. Mejor</v>
          </cell>
          <cell r="AW34" t="str">
            <v>3. Igual</v>
          </cell>
        </row>
        <row r="35">
          <cell r="AH35">
            <v>8</v>
          </cell>
          <cell r="AI35">
            <v>7</v>
          </cell>
          <cell r="AJ35">
            <v>7</v>
          </cell>
          <cell r="AK35" t="str">
            <v>No sabe</v>
          </cell>
          <cell r="AL35">
            <v>7</v>
          </cell>
          <cell r="AM35">
            <v>8</v>
          </cell>
          <cell r="AQ35" t="str">
            <v>No</v>
          </cell>
          <cell r="AR35" t="str">
            <v>No</v>
          </cell>
          <cell r="AS35" t="str">
            <v>No</v>
          </cell>
          <cell r="AT35">
            <v>1</v>
          </cell>
          <cell r="AU35" t="str">
            <v>3. Igual</v>
          </cell>
          <cell r="AV35" t="str">
            <v>4. Mejor</v>
          </cell>
          <cell r="AW35" t="str">
            <v>3. Igual</v>
          </cell>
        </row>
        <row r="36">
          <cell r="AH36">
            <v>6</v>
          </cell>
          <cell r="AI36">
            <v>9</v>
          </cell>
          <cell r="AJ36">
            <v>10</v>
          </cell>
          <cell r="AK36">
            <v>8</v>
          </cell>
          <cell r="AL36">
            <v>10</v>
          </cell>
          <cell r="AM36">
            <v>8</v>
          </cell>
          <cell r="AQ36" t="str">
            <v>Si</v>
          </cell>
          <cell r="AR36" t="str">
            <v>Si</v>
          </cell>
          <cell r="AS36" t="str">
            <v>Si</v>
          </cell>
          <cell r="AT36">
            <v>1</v>
          </cell>
          <cell r="AU36" t="str">
            <v>3. Igual</v>
          </cell>
          <cell r="AV36" t="str">
            <v>3. Igual</v>
          </cell>
          <cell r="AW36" t="str">
            <v>2. Peor</v>
          </cell>
        </row>
        <row r="37">
          <cell r="AH37">
            <v>9</v>
          </cell>
          <cell r="AI37">
            <v>9</v>
          </cell>
          <cell r="AJ37">
            <v>9</v>
          </cell>
          <cell r="AK37">
            <v>9</v>
          </cell>
          <cell r="AL37">
            <v>10</v>
          </cell>
          <cell r="AM37">
            <v>9</v>
          </cell>
          <cell r="AQ37" t="str">
            <v>Si</v>
          </cell>
          <cell r="AR37" t="str">
            <v>No</v>
          </cell>
          <cell r="AS37" t="str">
            <v>No</v>
          </cell>
          <cell r="AT37">
            <v>1</v>
          </cell>
          <cell r="AU37" t="str">
            <v>3. Igual</v>
          </cell>
          <cell r="AV37" t="str">
            <v>5. Mucho mejor</v>
          </cell>
          <cell r="AW37" t="str">
            <v>5. Mucho mejor</v>
          </cell>
        </row>
        <row r="38">
          <cell r="AH38">
            <v>2</v>
          </cell>
          <cell r="AI38">
            <v>8</v>
          </cell>
          <cell r="AJ38">
            <v>8</v>
          </cell>
          <cell r="AK38">
            <v>5</v>
          </cell>
          <cell r="AL38">
            <v>10</v>
          </cell>
          <cell r="AM38">
            <v>6</v>
          </cell>
          <cell r="AQ38" t="str">
            <v>No</v>
          </cell>
          <cell r="AR38" t="str">
            <v>Si</v>
          </cell>
          <cell r="AS38" t="str">
            <v>Si</v>
          </cell>
          <cell r="AT38">
            <v>1</v>
          </cell>
          <cell r="AU38" t="str">
            <v>4. Mejor</v>
          </cell>
          <cell r="AV38" t="str">
            <v>4. Mejor</v>
          </cell>
          <cell r="AW38" t="str">
            <v>1. Mucho peor</v>
          </cell>
        </row>
        <row r="39">
          <cell r="AH39">
            <v>9</v>
          </cell>
          <cell r="AI39">
            <v>10</v>
          </cell>
          <cell r="AJ39">
            <v>10</v>
          </cell>
          <cell r="AK39">
            <v>10</v>
          </cell>
          <cell r="AL39">
            <v>10</v>
          </cell>
          <cell r="AM39">
            <v>10</v>
          </cell>
          <cell r="AQ39" t="str">
            <v>Si</v>
          </cell>
          <cell r="AR39" t="str">
            <v>Si</v>
          </cell>
          <cell r="AS39" t="str">
            <v>Si</v>
          </cell>
          <cell r="AT39">
            <v>1</v>
          </cell>
          <cell r="AU39" t="str">
            <v>3. Igual</v>
          </cell>
          <cell r="AV39" t="str">
            <v>3. Igual</v>
          </cell>
          <cell r="AW39" t="str">
            <v>3. Igual</v>
          </cell>
        </row>
        <row r="40">
          <cell r="AH40">
            <v>10</v>
          </cell>
          <cell r="AI40">
            <v>10</v>
          </cell>
          <cell r="AJ40">
            <v>10</v>
          </cell>
          <cell r="AK40">
            <v>10</v>
          </cell>
          <cell r="AL40">
            <v>10</v>
          </cell>
          <cell r="AM40">
            <v>10</v>
          </cell>
          <cell r="AQ40" t="str">
            <v>No</v>
          </cell>
          <cell r="AR40" t="str">
            <v>No</v>
          </cell>
          <cell r="AS40" t="str">
            <v>No</v>
          </cell>
          <cell r="AT40">
            <v>1</v>
          </cell>
          <cell r="AU40" t="str">
            <v>4. Mejor</v>
          </cell>
          <cell r="AV40" t="str">
            <v>4. Mejor</v>
          </cell>
          <cell r="AW40" t="str">
            <v>4. Mejor</v>
          </cell>
        </row>
        <row r="41">
          <cell r="AH41">
            <v>3</v>
          </cell>
          <cell r="AI41">
            <v>3</v>
          </cell>
          <cell r="AJ41">
            <v>3</v>
          </cell>
          <cell r="AK41">
            <v>0</v>
          </cell>
          <cell r="AL41">
            <v>9</v>
          </cell>
          <cell r="AM41">
            <v>5</v>
          </cell>
          <cell r="AQ41" t="str">
            <v>Si</v>
          </cell>
          <cell r="AR41" t="str">
            <v>No</v>
          </cell>
          <cell r="AS41" t="str">
            <v>No</v>
          </cell>
          <cell r="AT41">
            <v>1</v>
          </cell>
          <cell r="AU41" t="str">
            <v>3. Igual</v>
          </cell>
          <cell r="AV41" t="str">
            <v>1. Mucho peor</v>
          </cell>
          <cell r="AW41" t="str">
            <v>1. Mucho peor</v>
          </cell>
        </row>
        <row r="42">
          <cell r="AH42">
            <v>5</v>
          </cell>
          <cell r="AI42">
            <v>8</v>
          </cell>
          <cell r="AJ42">
            <v>10</v>
          </cell>
          <cell r="AK42">
            <v>8</v>
          </cell>
          <cell r="AL42">
            <v>8</v>
          </cell>
          <cell r="AM42">
            <v>6</v>
          </cell>
          <cell r="AQ42" t="str">
            <v>Si</v>
          </cell>
          <cell r="AR42" t="str">
            <v>Si</v>
          </cell>
          <cell r="AS42" t="str">
            <v>Si</v>
          </cell>
          <cell r="AT42">
            <v>1</v>
          </cell>
          <cell r="AU42" t="str">
            <v>3. Igual</v>
          </cell>
          <cell r="AV42" t="str">
            <v>2. Peor</v>
          </cell>
          <cell r="AW42" t="str">
            <v>2. Peor</v>
          </cell>
        </row>
        <row r="43">
          <cell r="AH43">
            <v>6</v>
          </cell>
          <cell r="AI43">
            <v>4</v>
          </cell>
          <cell r="AJ43">
            <v>3</v>
          </cell>
          <cell r="AK43">
            <v>1</v>
          </cell>
          <cell r="AL43">
            <v>5</v>
          </cell>
          <cell r="AM43">
            <v>5</v>
          </cell>
          <cell r="AQ43" t="str">
            <v>Si</v>
          </cell>
          <cell r="AR43" t="str">
            <v>Si</v>
          </cell>
          <cell r="AS43" t="str">
            <v>Si</v>
          </cell>
          <cell r="AT43">
            <v>1</v>
          </cell>
          <cell r="AU43" t="str">
            <v>2. Peor</v>
          </cell>
          <cell r="AV43" t="str">
            <v>2. Peor</v>
          </cell>
          <cell r="AW43" t="str">
            <v>2. Peor</v>
          </cell>
        </row>
        <row r="44">
          <cell r="AH44">
            <v>10</v>
          </cell>
          <cell r="AI44">
            <v>10</v>
          </cell>
          <cell r="AJ44">
            <v>10</v>
          </cell>
          <cell r="AK44">
            <v>8</v>
          </cell>
          <cell r="AL44">
            <v>10</v>
          </cell>
          <cell r="AM44">
            <v>10</v>
          </cell>
          <cell r="AQ44" t="str">
            <v>Si</v>
          </cell>
          <cell r="AR44" t="str">
            <v>Si</v>
          </cell>
          <cell r="AS44" t="str">
            <v>Si</v>
          </cell>
          <cell r="AT44">
            <v>1</v>
          </cell>
          <cell r="AU44" t="str">
            <v>4. Mejor</v>
          </cell>
          <cell r="AV44" t="str">
            <v>4. Mejor</v>
          </cell>
          <cell r="AW44" t="str">
            <v>4. Mejor</v>
          </cell>
        </row>
        <row r="45">
          <cell r="AH45">
            <v>10</v>
          </cell>
          <cell r="AI45">
            <v>10</v>
          </cell>
          <cell r="AJ45">
            <v>8</v>
          </cell>
          <cell r="AK45">
            <v>10</v>
          </cell>
          <cell r="AL45">
            <v>10</v>
          </cell>
          <cell r="AM45">
            <v>10</v>
          </cell>
          <cell r="AQ45" t="str">
            <v>Si</v>
          </cell>
          <cell r="AR45" t="str">
            <v>Si</v>
          </cell>
          <cell r="AS45" t="str">
            <v>Si</v>
          </cell>
          <cell r="AT45">
            <v>1</v>
          </cell>
          <cell r="AU45" t="str">
            <v>4. Mejor</v>
          </cell>
          <cell r="AV45" t="str">
            <v>4. Mejor</v>
          </cell>
          <cell r="AW45" t="str">
            <v>4. Mejor</v>
          </cell>
        </row>
        <row r="46">
          <cell r="AH46">
            <v>6</v>
          </cell>
          <cell r="AI46">
            <v>10</v>
          </cell>
          <cell r="AJ46">
            <v>10</v>
          </cell>
          <cell r="AK46">
            <v>10</v>
          </cell>
          <cell r="AL46">
            <v>10</v>
          </cell>
          <cell r="AM46">
            <v>8</v>
          </cell>
          <cell r="AQ46" t="str">
            <v>Si</v>
          </cell>
          <cell r="AR46" t="str">
            <v>Si</v>
          </cell>
          <cell r="AS46" t="str">
            <v>Si</v>
          </cell>
          <cell r="AT46">
            <v>1</v>
          </cell>
          <cell r="AU46" t="str">
            <v>3. Igual</v>
          </cell>
          <cell r="AV46" t="str">
            <v>3. Igual</v>
          </cell>
          <cell r="AW46" t="str">
            <v>2. Peor</v>
          </cell>
        </row>
        <row r="47">
          <cell r="AH47">
            <v>6</v>
          </cell>
          <cell r="AI47">
            <v>10</v>
          </cell>
          <cell r="AJ47">
            <v>10</v>
          </cell>
          <cell r="AK47">
            <v>10</v>
          </cell>
          <cell r="AL47">
            <v>10</v>
          </cell>
          <cell r="AM47">
            <v>10</v>
          </cell>
          <cell r="AQ47" t="str">
            <v>Si</v>
          </cell>
          <cell r="AR47" t="str">
            <v>Si</v>
          </cell>
          <cell r="AS47" t="str">
            <v>No</v>
          </cell>
          <cell r="AT47">
            <v>3</v>
          </cell>
          <cell r="AU47" t="str">
            <v>4. Mejor</v>
          </cell>
          <cell r="AV47" t="str">
            <v>4. Mejor</v>
          </cell>
          <cell r="AW47" t="str">
            <v>4. Mejor</v>
          </cell>
        </row>
        <row r="48">
          <cell r="AH48">
            <v>7</v>
          </cell>
          <cell r="AI48">
            <v>5</v>
          </cell>
          <cell r="AJ48">
            <v>0</v>
          </cell>
          <cell r="AK48">
            <v>8</v>
          </cell>
          <cell r="AL48">
            <v>6</v>
          </cell>
          <cell r="AM48">
            <v>6</v>
          </cell>
          <cell r="AQ48" t="str">
            <v>Si</v>
          </cell>
          <cell r="AR48" t="str">
            <v>No</v>
          </cell>
          <cell r="AS48" t="str">
            <v>Si</v>
          </cell>
          <cell r="AT48">
            <v>1</v>
          </cell>
          <cell r="AU48" t="str">
            <v>3. Igual</v>
          </cell>
          <cell r="AV48" t="str">
            <v>3. Igual</v>
          </cell>
          <cell r="AW48" t="str">
            <v>3. Igual</v>
          </cell>
        </row>
        <row r="49">
          <cell r="AH49">
            <v>8</v>
          </cell>
          <cell r="AI49">
            <v>9</v>
          </cell>
          <cell r="AJ49">
            <v>9</v>
          </cell>
          <cell r="AK49">
            <v>8</v>
          </cell>
          <cell r="AL49">
            <v>9</v>
          </cell>
          <cell r="AM49">
            <v>9</v>
          </cell>
          <cell r="AQ49" t="str">
            <v>Si</v>
          </cell>
          <cell r="AR49" t="str">
            <v>Si</v>
          </cell>
          <cell r="AS49" t="str">
            <v>Si</v>
          </cell>
          <cell r="AT49">
            <v>3</v>
          </cell>
          <cell r="AU49" t="str">
            <v>3. Igual</v>
          </cell>
          <cell r="AV49" t="str">
            <v>3. Igual</v>
          </cell>
          <cell r="AW49" t="str">
            <v>3. Igual</v>
          </cell>
        </row>
        <row r="50">
          <cell r="AH50">
            <v>8</v>
          </cell>
          <cell r="AI50">
            <v>8</v>
          </cell>
          <cell r="AJ50">
            <v>0</v>
          </cell>
          <cell r="AK50" t="str">
            <v>No sabe</v>
          </cell>
          <cell r="AL50">
            <v>9</v>
          </cell>
          <cell r="AM50">
            <v>9</v>
          </cell>
          <cell r="AQ50" t="str">
            <v>Si</v>
          </cell>
          <cell r="AR50" t="str">
            <v>Si</v>
          </cell>
          <cell r="AS50" t="str">
            <v>Si</v>
          </cell>
          <cell r="AT50">
            <v>1</v>
          </cell>
          <cell r="AU50" t="str">
            <v>5. Mucho mejor</v>
          </cell>
          <cell r="AV50" t="str">
            <v>4. Mejor</v>
          </cell>
          <cell r="AW50" t="str">
            <v>3. Igual</v>
          </cell>
        </row>
        <row r="51">
          <cell r="AH51">
            <v>4</v>
          </cell>
          <cell r="AI51">
            <v>8</v>
          </cell>
          <cell r="AJ51">
            <v>7</v>
          </cell>
          <cell r="AK51">
            <v>1</v>
          </cell>
          <cell r="AL51">
            <v>5</v>
          </cell>
          <cell r="AM51">
            <v>7</v>
          </cell>
          <cell r="AQ51" t="str">
            <v>Si</v>
          </cell>
          <cell r="AR51" t="str">
            <v>Si</v>
          </cell>
          <cell r="AS51" t="str">
            <v>Si</v>
          </cell>
          <cell r="AT51">
            <v>1</v>
          </cell>
          <cell r="AU51" t="str">
            <v>3. Igual</v>
          </cell>
          <cell r="AV51" t="str">
            <v>3. Igual</v>
          </cell>
          <cell r="AW51" t="str">
            <v>2. Peor</v>
          </cell>
        </row>
        <row r="52">
          <cell r="AH52">
            <v>10</v>
          </cell>
          <cell r="AI52">
            <v>10</v>
          </cell>
          <cell r="AJ52">
            <v>10</v>
          </cell>
          <cell r="AK52">
            <v>6</v>
          </cell>
          <cell r="AL52">
            <v>7</v>
          </cell>
          <cell r="AM52">
            <v>9</v>
          </cell>
          <cell r="AQ52" t="str">
            <v>No</v>
          </cell>
          <cell r="AR52" t="str">
            <v>No</v>
          </cell>
          <cell r="AS52" t="str">
            <v>No</v>
          </cell>
          <cell r="AT52">
            <v>1</v>
          </cell>
          <cell r="AU52" t="str">
            <v>3. Igual</v>
          </cell>
          <cell r="AV52" t="str">
            <v>3. Igual</v>
          </cell>
          <cell r="AW52" t="str">
            <v>4. Mejor</v>
          </cell>
        </row>
        <row r="53">
          <cell r="AH53">
            <v>9</v>
          </cell>
          <cell r="AI53">
            <v>9</v>
          </cell>
          <cell r="AJ53">
            <v>5</v>
          </cell>
          <cell r="AK53">
            <v>9</v>
          </cell>
          <cell r="AL53">
            <v>9</v>
          </cell>
          <cell r="AM53">
            <v>7</v>
          </cell>
          <cell r="AQ53" t="str">
            <v>Si</v>
          </cell>
          <cell r="AR53" t="str">
            <v>No</v>
          </cell>
          <cell r="AS53" t="str">
            <v>No</v>
          </cell>
          <cell r="AT53">
            <v>2</v>
          </cell>
          <cell r="AU53" t="str">
            <v>3. Igual</v>
          </cell>
          <cell r="AV53" t="str">
            <v>2. Peor</v>
          </cell>
          <cell r="AW53" t="str">
            <v>3. Igual</v>
          </cell>
        </row>
        <row r="54">
          <cell r="AH54">
            <v>3</v>
          </cell>
          <cell r="AI54">
            <v>8</v>
          </cell>
          <cell r="AJ54">
            <v>5</v>
          </cell>
          <cell r="AK54">
            <v>4</v>
          </cell>
          <cell r="AL54">
            <v>9</v>
          </cell>
          <cell r="AM54">
            <v>6</v>
          </cell>
          <cell r="AQ54" t="str">
            <v>Si</v>
          </cell>
          <cell r="AR54" t="str">
            <v>No</v>
          </cell>
          <cell r="AS54" t="str">
            <v>No</v>
          </cell>
          <cell r="AT54">
            <v>9</v>
          </cell>
          <cell r="AU54" t="str">
            <v>4. Mejor</v>
          </cell>
          <cell r="AV54" t="str">
            <v>3. Igual</v>
          </cell>
          <cell r="AW54" t="str">
            <v>1. Mucho peor</v>
          </cell>
        </row>
        <row r="55">
          <cell r="AH55">
            <v>5</v>
          </cell>
          <cell r="AI55">
            <v>6</v>
          </cell>
          <cell r="AJ55">
            <v>5</v>
          </cell>
          <cell r="AK55">
            <v>5</v>
          </cell>
          <cell r="AL55">
            <v>6</v>
          </cell>
          <cell r="AM55">
            <v>5</v>
          </cell>
          <cell r="AQ55" t="str">
            <v>No</v>
          </cell>
          <cell r="AR55" t="str">
            <v>No</v>
          </cell>
          <cell r="AS55" t="str">
            <v>No</v>
          </cell>
          <cell r="AT55">
            <v>1</v>
          </cell>
          <cell r="AU55" t="str">
            <v>3. Igual</v>
          </cell>
          <cell r="AV55" t="str">
            <v>3. Igual</v>
          </cell>
          <cell r="AW55" t="str">
            <v>3. Igual</v>
          </cell>
        </row>
        <row r="56">
          <cell r="AH56">
            <v>8</v>
          </cell>
          <cell r="AI56">
            <v>0</v>
          </cell>
          <cell r="AJ56">
            <v>0</v>
          </cell>
          <cell r="AK56">
            <v>5</v>
          </cell>
          <cell r="AL56">
            <v>10</v>
          </cell>
          <cell r="AM56">
            <v>6</v>
          </cell>
          <cell r="AQ56" t="str">
            <v>Si</v>
          </cell>
          <cell r="AR56" t="str">
            <v>Si</v>
          </cell>
          <cell r="AS56" t="str">
            <v>Si</v>
          </cell>
          <cell r="AT56">
            <v>1</v>
          </cell>
          <cell r="AU56" t="str">
            <v>3. Igual</v>
          </cell>
          <cell r="AV56" t="str">
            <v>3. Igual</v>
          </cell>
          <cell r="AW56" t="str">
            <v>3. Igual</v>
          </cell>
        </row>
        <row r="57">
          <cell r="AH57">
            <v>5</v>
          </cell>
          <cell r="AI57">
            <v>5</v>
          </cell>
          <cell r="AJ57">
            <v>0</v>
          </cell>
          <cell r="AK57">
            <v>4</v>
          </cell>
          <cell r="AL57">
            <v>4</v>
          </cell>
          <cell r="AM57">
            <v>4</v>
          </cell>
          <cell r="AQ57" t="str">
            <v>No</v>
          </cell>
          <cell r="AR57" t="str">
            <v>No</v>
          </cell>
          <cell r="AS57" t="str">
            <v>Si</v>
          </cell>
          <cell r="AT57">
            <v>1</v>
          </cell>
          <cell r="AU57" t="str">
            <v>2. Peor</v>
          </cell>
          <cell r="AV57" t="str">
            <v>9. No sabe / No contesta (NO LEER)</v>
          </cell>
          <cell r="AW57" t="str">
            <v>1. Mucho peor</v>
          </cell>
        </row>
        <row r="58">
          <cell r="AH58">
            <v>2</v>
          </cell>
          <cell r="AI58">
            <v>2</v>
          </cell>
          <cell r="AJ58">
            <v>0</v>
          </cell>
          <cell r="AK58">
            <v>2</v>
          </cell>
          <cell r="AL58">
            <v>5</v>
          </cell>
          <cell r="AM58">
            <v>0</v>
          </cell>
          <cell r="AQ58" t="str">
            <v>No</v>
          </cell>
          <cell r="AR58" t="str">
            <v>No</v>
          </cell>
          <cell r="AS58" t="str">
            <v>No</v>
          </cell>
          <cell r="AT58">
            <v>4</v>
          </cell>
          <cell r="AU58" t="str">
            <v>3. Igual</v>
          </cell>
          <cell r="AV58" t="str">
            <v>1. Mucho peor</v>
          </cell>
          <cell r="AW58" t="str">
            <v>1. Mucho peor</v>
          </cell>
        </row>
        <row r="59">
          <cell r="AH59">
            <v>6</v>
          </cell>
          <cell r="AI59">
            <v>9</v>
          </cell>
          <cell r="AJ59">
            <v>9</v>
          </cell>
          <cell r="AK59">
            <v>4</v>
          </cell>
          <cell r="AL59">
            <v>10</v>
          </cell>
          <cell r="AM59">
            <v>7</v>
          </cell>
          <cell r="AQ59" t="str">
            <v>Si</v>
          </cell>
          <cell r="AR59" t="str">
            <v>Si</v>
          </cell>
          <cell r="AS59" t="str">
            <v>Si</v>
          </cell>
          <cell r="AT59">
            <v>4</v>
          </cell>
          <cell r="AU59" t="str">
            <v>3. Igual</v>
          </cell>
          <cell r="AV59" t="str">
            <v>3. Igual</v>
          </cell>
          <cell r="AW59" t="str">
            <v>2. Peor</v>
          </cell>
        </row>
        <row r="60">
          <cell r="AH60">
            <v>9</v>
          </cell>
          <cell r="AI60">
            <v>9</v>
          </cell>
          <cell r="AJ60">
            <v>9</v>
          </cell>
          <cell r="AK60">
            <v>9</v>
          </cell>
          <cell r="AL60">
            <v>9</v>
          </cell>
          <cell r="AM60">
            <v>9</v>
          </cell>
          <cell r="AQ60" t="str">
            <v>Si</v>
          </cell>
          <cell r="AR60" t="str">
            <v>Si</v>
          </cell>
          <cell r="AS60" t="str">
            <v>Si</v>
          </cell>
          <cell r="AT60">
            <v>1</v>
          </cell>
          <cell r="AU60" t="str">
            <v>3. Igual</v>
          </cell>
          <cell r="AV60" t="str">
            <v>5. Mucho mejor</v>
          </cell>
          <cell r="AW60" t="str">
            <v>4. Mejor</v>
          </cell>
        </row>
        <row r="61">
          <cell r="AH61">
            <v>10</v>
          </cell>
          <cell r="AI61">
            <v>9</v>
          </cell>
          <cell r="AJ61">
            <v>5</v>
          </cell>
          <cell r="AK61">
            <v>8</v>
          </cell>
          <cell r="AL61">
            <v>9</v>
          </cell>
          <cell r="AM61">
            <v>8</v>
          </cell>
          <cell r="AQ61" t="str">
            <v>Si</v>
          </cell>
          <cell r="AR61" t="str">
            <v>Si</v>
          </cell>
          <cell r="AS61" t="str">
            <v>Si</v>
          </cell>
          <cell r="AT61">
            <v>1</v>
          </cell>
          <cell r="AU61" t="str">
            <v>3. Igual</v>
          </cell>
          <cell r="AV61" t="str">
            <v>2. Peor</v>
          </cell>
          <cell r="AW61" t="str">
            <v>4. Mejor</v>
          </cell>
        </row>
        <row r="62">
          <cell r="AH62">
            <v>5</v>
          </cell>
          <cell r="AI62">
            <v>5</v>
          </cell>
          <cell r="AJ62">
            <v>5</v>
          </cell>
          <cell r="AK62">
            <v>5</v>
          </cell>
          <cell r="AL62">
            <v>5</v>
          </cell>
          <cell r="AM62">
            <v>5</v>
          </cell>
          <cell r="AQ62" t="str">
            <v>Si</v>
          </cell>
          <cell r="AR62" t="str">
            <v>Si</v>
          </cell>
          <cell r="AS62" t="str">
            <v>No</v>
          </cell>
          <cell r="AT62">
            <v>1</v>
          </cell>
          <cell r="AU62" t="str">
            <v>1. Mucho peor</v>
          </cell>
          <cell r="AV62" t="str">
            <v>5. Mucho mejor</v>
          </cell>
          <cell r="AW62" t="str">
            <v>1. Mucho peor</v>
          </cell>
        </row>
        <row r="63">
          <cell r="AH63">
            <v>10</v>
          </cell>
          <cell r="AI63">
            <v>10</v>
          </cell>
          <cell r="AJ63">
            <v>10</v>
          </cell>
          <cell r="AK63" t="str">
            <v>No sabe</v>
          </cell>
          <cell r="AL63">
            <v>10</v>
          </cell>
          <cell r="AM63">
            <v>10</v>
          </cell>
          <cell r="AQ63" t="str">
            <v>No</v>
          </cell>
          <cell r="AR63" t="str">
            <v>Si</v>
          </cell>
          <cell r="AS63" t="str">
            <v>Si</v>
          </cell>
          <cell r="AT63">
            <v>1</v>
          </cell>
          <cell r="AU63" t="str">
            <v>3. Igual</v>
          </cell>
          <cell r="AV63" t="str">
            <v>5. Mucho mejor</v>
          </cell>
          <cell r="AW63" t="str">
            <v>2. Peor</v>
          </cell>
        </row>
        <row r="64">
          <cell r="AH64">
            <v>0</v>
          </cell>
          <cell r="AI64">
            <v>0</v>
          </cell>
          <cell r="AJ64">
            <v>2</v>
          </cell>
          <cell r="AK64">
            <v>3</v>
          </cell>
          <cell r="AL64">
            <v>8</v>
          </cell>
          <cell r="AM64">
            <v>0</v>
          </cell>
          <cell r="AQ64" t="str">
            <v>Si</v>
          </cell>
          <cell r="AR64" t="str">
            <v>Si</v>
          </cell>
          <cell r="AS64" t="str">
            <v>No</v>
          </cell>
          <cell r="AT64">
            <v>1</v>
          </cell>
          <cell r="AU64" t="str">
            <v>2. Peor</v>
          </cell>
          <cell r="AV64" t="str">
            <v>2. Peor</v>
          </cell>
          <cell r="AW64" t="str">
            <v>1. Mucho peor</v>
          </cell>
        </row>
        <row r="65">
          <cell r="AH65">
            <v>0</v>
          </cell>
          <cell r="AI65">
            <v>9</v>
          </cell>
          <cell r="AJ65">
            <v>6</v>
          </cell>
          <cell r="AK65">
            <v>2</v>
          </cell>
          <cell r="AL65">
            <v>9</v>
          </cell>
          <cell r="AM65">
            <v>5</v>
          </cell>
          <cell r="AQ65" t="str">
            <v>Si</v>
          </cell>
          <cell r="AR65" t="str">
            <v>Si</v>
          </cell>
          <cell r="AS65" t="str">
            <v>Si</v>
          </cell>
          <cell r="AT65">
            <v>2</v>
          </cell>
          <cell r="AU65" t="str">
            <v>5. Mucho mejor</v>
          </cell>
          <cell r="AV65" t="str">
            <v>4. Mejor</v>
          </cell>
          <cell r="AW65" t="str">
            <v>1. Mucho peor</v>
          </cell>
        </row>
        <row r="66">
          <cell r="AH66">
            <v>7</v>
          </cell>
          <cell r="AI66">
            <v>7</v>
          </cell>
          <cell r="AJ66">
            <v>5</v>
          </cell>
          <cell r="AK66">
            <v>7</v>
          </cell>
          <cell r="AL66">
            <v>9</v>
          </cell>
          <cell r="AM66">
            <v>7</v>
          </cell>
          <cell r="AQ66" t="str">
            <v>Si</v>
          </cell>
          <cell r="AR66" t="str">
            <v>No</v>
          </cell>
          <cell r="AS66" t="str">
            <v>Si</v>
          </cell>
          <cell r="AT66">
            <v>1</v>
          </cell>
          <cell r="AU66" t="str">
            <v>4. Mejor</v>
          </cell>
          <cell r="AV66" t="str">
            <v>3. Igual</v>
          </cell>
          <cell r="AW66" t="str">
            <v>3. Igual</v>
          </cell>
        </row>
        <row r="67">
          <cell r="AH67">
            <v>8</v>
          </cell>
          <cell r="AI67">
            <v>8</v>
          </cell>
          <cell r="AJ67">
            <v>8</v>
          </cell>
          <cell r="AK67">
            <v>5</v>
          </cell>
          <cell r="AL67">
            <v>8</v>
          </cell>
          <cell r="AM67">
            <v>8</v>
          </cell>
          <cell r="AQ67" t="str">
            <v>Si</v>
          </cell>
          <cell r="AR67" t="str">
            <v>Si</v>
          </cell>
          <cell r="AS67" t="str">
            <v>Si</v>
          </cell>
          <cell r="AT67">
            <v>1</v>
          </cell>
          <cell r="AU67" t="str">
            <v>3. Igual</v>
          </cell>
          <cell r="AV67" t="str">
            <v>3. Igual</v>
          </cell>
          <cell r="AW67" t="str">
            <v>4. Mejor</v>
          </cell>
        </row>
        <row r="68">
          <cell r="AH68">
            <v>5</v>
          </cell>
          <cell r="AI68">
            <v>0</v>
          </cell>
          <cell r="AJ68">
            <v>0</v>
          </cell>
          <cell r="AK68">
            <v>3</v>
          </cell>
          <cell r="AL68">
            <v>6</v>
          </cell>
          <cell r="AM68">
            <v>3</v>
          </cell>
          <cell r="AQ68" t="str">
            <v>Si</v>
          </cell>
          <cell r="AR68" t="str">
            <v>Si</v>
          </cell>
          <cell r="AS68" t="str">
            <v>Si</v>
          </cell>
          <cell r="AT68">
            <v>1</v>
          </cell>
          <cell r="AU68" t="str">
            <v>1. Mucho peor</v>
          </cell>
          <cell r="AV68" t="str">
            <v>1. Mucho peor</v>
          </cell>
          <cell r="AW68" t="str">
            <v>1. Mucho peor</v>
          </cell>
        </row>
        <row r="69">
          <cell r="AH69">
            <v>5</v>
          </cell>
          <cell r="AI69">
            <v>6</v>
          </cell>
          <cell r="AJ69" t="str">
            <v>No sabe</v>
          </cell>
          <cell r="AK69">
            <v>10</v>
          </cell>
          <cell r="AL69">
            <v>10</v>
          </cell>
          <cell r="AM69" t="str">
            <v>No sabe</v>
          </cell>
          <cell r="AQ69" t="str">
            <v>No</v>
          </cell>
          <cell r="AR69" t="str">
            <v>No</v>
          </cell>
          <cell r="AS69" t="str">
            <v>Si</v>
          </cell>
          <cell r="AT69">
            <v>9</v>
          </cell>
          <cell r="AU69" t="str">
            <v>4. Mejor</v>
          </cell>
          <cell r="AV69" t="str">
            <v>3. Igual</v>
          </cell>
          <cell r="AW69" t="str">
            <v>3. Igual</v>
          </cell>
        </row>
        <row r="70">
          <cell r="AH70">
            <v>7</v>
          </cell>
          <cell r="AI70">
            <v>8</v>
          </cell>
          <cell r="AJ70">
            <v>0</v>
          </cell>
          <cell r="AK70" t="str">
            <v>No sabe</v>
          </cell>
          <cell r="AL70">
            <v>7</v>
          </cell>
          <cell r="AM70">
            <v>7</v>
          </cell>
          <cell r="AQ70" t="str">
            <v>Si</v>
          </cell>
          <cell r="AR70" t="str">
            <v>Si</v>
          </cell>
          <cell r="AS70" t="str">
            <v>Si</v>
          </cell>
          <cell r="AT70">
            <v>1</v>
          </cell>
          <cell r="AU70" t="str">
            <v>3. Igual</v>
          </cell>
          <cell r="AV70" t="str">
            <v>3. Igual</v>
          </cell>
          <cell r="AW70" t="str">
            <v>2. Peor</v>
          </cell>
        </row>
        <row r="71">
          <cell r="AH71">
            <v>7</v>
          </cell>
          <cell r="AI71">
            <v>10</v>
          </cell>
          <cell r="AJ71">
            <v>9</v>
          </cell>
          <cell r="AK71">
            <v>6</v>
          </cell>
          <cell r="AL71">
            <v>10</v>
          </cell>
          <cell r="AM71">
            <v>10</v>
          </cell>
          <cell r="AQ71" t="str">
            <v>No</v>
          </cell>
          <cell r="AR71" t="str">
            <v>Si</v>
          </cell>
          <cell r="AS71" t="str">
            <v>Si</v>
          </cell>
          <cell r="AT71">
            <v>1</v>
          </cell>
          <cell r="AU71" t="str">
            <v>9. No sabe / No contesta (NO LEER)</v>
          </cell>
          <cell r="AV71" t="str">
            <v>3. Igual</v>
          </cell>
          <cell r="AW71" t="str">
            <v>3. Igual</v>
          </cell>
        </row>
        <row r="72">
          <cell r="AH72">
            <v>9</v>
          </cell>
          <cell r="AI72">
            <v>9</v>
          </cell>
          <cell r="AJ72">
            <v>7</v>
          </cell>
          <cell r="AK72">
            <v>7</v>
          </cell>
          <cell r="AL72">
            <v>9</v>
          </cell>
          <cell r="AM72">
            <v>9</v>
          </cell>
          <cell r="AQ72" t="str">
            <v>No</v>
          </cell>
          <cell r="AR72" t="str">
            <v>Si</v>
          </cell>
          <cell r="AS72" t="str">
            <v>Si</v>
          </cell>
          <cell r="AT72">
            <v>1</v>
          </cell>
          <cell r="AU72" t="str">
            <v>3. Igual</v>
          </cell>
          <cell r="AV72" t="str">
            <v>4. Mejor</v>
          </cell>
          <cell r="AW72" t="str">
            <v>4. Mejor</v>
          </cell>
        </row>
        <row r="73">
          <cell r="AH73">
            <v>5</v>
          </cell>
          <cell r="AI73">
            <v>10</v>
          </cell>
          <cell r="AJ73">
            <v>0</v>
          </cell>
          <cell r="AK73">
            <v>7</v>
          </cell>
          <cell r="AL73">
            <v>10</v>
          </cell>
          <cell r="AM73">
            <v>10</v>
          </cell>
          <cell r="AQ73" t="str">
            <v>No</v>
          </cell>
          <cell r="AR73" t="str">
            <v>Si</v>
          </cell>
          <cell r="AS73" t="str">
            <v>Si</v>
          </cell>
          <cell r="AT73">
            <v>1</v>
          </cell>
          <cell r="AU73" t="str">
            <v>3. Igual</v>
          </cell>
          <cell r="AV73" t="str">
            <v>3. Igual</v>
          </cell>
          <cell r="AW73" t="str">
            <v>3. Igual</v>
          </cell>
        </row>
        <row r="74">
          <cell r="AH74">
            <v>10</v>
          </cell>
          <cell r="AI74">
            <v>10</v>
          </cell>
          <cell r="AJ74">
            <v>10</v>
          </cell>
          <cell r="AK74">
            <v>10</v>
          </cell>
          <cell r="AL74">
            <v>10</v>
          </cell>
          <cell r="AM74">
            <v>10</v>
          </cell>
          <cell r="AQ74" t="str">
            <v>Si</v>
          </cell>
          <cell r="AR74" t="str">
            <v>Si</v>
          </cell>
          <cell r="AS74" t="str">
            <v>No</v>
          </cell>
          <cell r="AT74">
            <v>1</v>
          </cell>
          <cell r="AU74" t="str">
            <v>5. Mucho mejor</v>
          </cell>
          <cell r="AV74" t="str">
            <v>5. Mucho mejor</v>
          </cell>
          <cell r="AW74" t="str">
            <v>5. Mucho mejor</v>
          </cell>
        </row>
        <row r="75">
          <cell r="AH75" t="str">
            <v>No sabe</v>
          </cell>
          <cell r="AI75" t="str">
            <v>No sabe</v>
          </cell>
          <cell r="AJ75" t="str">
            <v>No sabe</v>
          </cell>
          <cell r="AK75" t="str">
            <v>No sabe</v>
          </cell>
          <cell r="AL75" t="str">
            <v>No sabe</v>
          </cell>
          <cell r="AM75" t="str">
            <v>No sabe</v>
          </cell>
          <cell r="AQ75" t="str">
            <v>No</v>
          </cell>
          <cell r="AR75" t="str">
            <v>No</v>
          </cell>
          <cell r="AS75" t="str">
            <v>No</v>
          </cell>
          <cell r="AT75">
            <v>9</v>
          </cell>
          <cell r="AU75" t="str">
            <v>9. No sabe / No contesta (NO LEER)</v>
          </cell>
          <cell r="AV75" t="str">
            <v>9. No sabe / No contesta (NO LEER)</v>
          </cell>
          <cell r="AW75" t="str">
            <v>9. No sabe / No contesta (NO LEER)</v>
          </cell>
        </row>
        <row r="76">
          <cell r="AH76">
            <v>10</v>
          </cell>
          <cell r="AI76">
            <v>10</v>
          </cell>
          <cell r="AJ76">
            <v>3</v>
          </cell>
          <cell r="AK76">
            <v>10</v>
          </cell>
          <cell r="AL76">
            <v>10</v>
          </cell>
          <cell r="AM76">
            <v>8</v>
          </cell>
          <cell r="AQ76" t="str">
            <v>No</v>
          </cell>
          <cell r="AR76" t="str">
            <v>No</v>
          </cell>
          <cell r="AS76" t="str">
            <v>No</v>
          </cell>
          <cell r="AT76">
            <v>1</v>
          </cell>
          <cell r="AU76" t="str">
            <v>3. Igual</v>
          </cell>
          <cell r="AV76" t="str">
            <v>2. Peor</v>
          </cell>
          <cell r="AW76" t="str">
            <v>4. Mejor</v>
          </cell>
        </row>
        <row r="77">
          <cell r="AH77">
            <v>7</v>
          </cell>
          <cell r="AI77" t="str">
            <v>No sabe</v>
          </cell>
          <cell r="AJ77">
            <v>7</v>
          </cell>
          <cell r="AK77">
            <v>7</v>
          </cell>
          <cell r="AL77">
            <v>7</v>
          </cell>
          <cell r="AM77">
            <v>7</v>
          </cell>
          <cell r="AQ77" t="str">
            <v>Si</v>
          </cell>
          <cell r="AR77" t="str">
            <v>Si</v>
          </cell>
          <cell r="AS77" t="str">
            <v>No</v>
          </cell>
          <cell r="AT77">
            <v>1</v>
          </cell>
          <cell r="AU77" t="str">
            <v>3. Igual</v>
          </cell>
          <cell r="AV77" t="str">
            <v>3. Igual</v>
          </cell>
          <cell r="AW77" t="str">
            <v>3. Igual</v>
          </cell>
        </row>
        <row r="78">
          <cell r="AH78">
            <v>5</v>
          </cell>
          <cell r="AI78">
            <v>5</v>
          </cell>
          <cell r="AJ78">
            <v>0</v>
          </cell>
          <cell r="AK78">
            <v>5</v>
          </cell>
          <cell r="AL78">
            <v>7</v>
          </cell>
          <cell r="AM78">
            <v>5</v>
          </cell>
          <cell r="AQ78" t="str">
            <v>Si</v>
          </cell>
          <cell r="AR78" t="str">
            <v>No</v>
          </cell>
          <cell r="AS78" t="str">
            <v>No</v>
          </cell>
          <cell r="AT78">
            <v>4</v>
          </cell>
          <cell r="AU78" t="str">
            <v>3. Igual</v>
          </cell>
          <cell r="AV78" t="str">
            <v>3. Igual</v>
          </cell>
          <cell r="AW78" t="str">
            <v>3. Igual</v>
          </cell>
        </row>
        <row r="79">
          <cell r="AH79">
            <v>9</v>
          </cell>
          <cell r="AI79">
            <v>10</v>
          </cell>
          <cell r="AJ79" t="str">
            <v>No sabe</v>
          </cell>
          <cell r="AK79">
            <v>3</v>
          </cell>
          <cell r="AL79">
            <v>7</v>
          </cell>
          <cell r="AM79">
            <v>7</v>
          </cell>
          <cell r="AQ79" t="str">
            <v>No</v>
          </cell>
          <cell r="AR79" t="str">
            <v>Si</v>
          </cell>
          <cell r="AS79" t="str">
            <v>No</v>
          </cell>
          <cell r="AT79">
            <v>4</v>
          </cell>
          <cell r="AU79" t="str">
            <v>3. Igual</v>
          </cell>
          <cell r="AV79" t="str">
            <v>3. Igual</v>
          </cell>
          <cell r="AW79" t="str">
            <v>2. Peor</v>
          </cell>
        </row>
        <row r="80">
          <cell r="AH80">
            <v>10</v>
          </cell>
          <cell r="AI80">
            <v>10</v>
          </cell>
          <cell r="AJ80">
            <v>10</v>
          </cell>
          <cell r="AK80">
            <v>10</v>
          </cell>
          <cell r="AL80">
            <v>10</v>
          </cell>
          <cell r="AM80">
            <v>10</v>
          </cell>
          <cell r="AQ80" t="str">
            <v>No</v>
          </cell>
          <cell r="AR80" t="str">
            <v>Si</v>
          </cell>
          <cell r="AS80" t="str">
            <v>Si</v>
          </cell>
          <cell r="AT80">
            <v>4</v>
          </cell>
          <cell r="AU80" t="str">
            <v>4. Mejor</v>
          </cell>
          <cell r="AV80" t="str">
            <v>4. Mejor</v>
          </cell>
          <cell r="AW80" t="str">
            <v>4. Mejor</v>
          </cell>
        </row>
        <row r="81">
          <cell r="AH81">
            <v>8</v>
          </cell>
          <cell r="AI81">
            <v>10</v>
          </cell>
          <cell r="AJ81">
            <v>10</v>
          </cell>
          <cell r="AK81">
            <v>0</v>
          </cell>
          <cell r="AL81">
            <v>10</v>
          </cell>
          <cell r="AM81">
            <v>8</v>
          </cell>
          <cell r="AQ81" t="str">
            <v>Si</v>
          </cell>
          <cell r="AR81" t="str">
            <v>Si</v>
          </cell>
          <cell r="AS81" t="str">
            <v>No</v>
          </cell>
          <cell r="AT81">
            <v>1</v>
          </cell>
          <cell r="AU81" t="str">
            <v>3. Igual</v>
          </cell>
          <cell r="AV81" t="str">
            <v>3. Igual</v>
          </cell>
          <cell r="AW81" t="str">
            <v>5. Mucho mejor</v>
          </cell>
        </row>
        <row r="82">
          <cell r="AH82">
            <v>10</v>
          </cell>
          <cell r="AI82">
            <v>10</v>
          </cell>
          <cell r="AJ82">
            <v>10</v>
          </cell>
          <cell r="AK82">
            <v>10</v>
          </cell>
          <cell r="AL82">
            <v>10</v>
          </cell>
          <cell r="AM82">
            <v>10</v>
          </cell>
          <cell r="AQ82" t="str">
            <v>Si</v>
          </cell>
          <cell r="AR82" t="str">
            <v>Si</v>
          </cell>
          <cell r="AS82" t="str">
            <v>Si</v>
          </cell>
          <cell r="AT82">
            <v>1</v>
          </cell>
          <cell r="AU82" t="str">
            <v>3. Igual</v>
          </cell>
          <cell r="AV82" t="str">
            <v>3. Igual</v>
          </cell>
          <cell r="AW82" t="str">
            <v>4. Mejor</v>
          </cell>
        </row>
        <row r="83">
          <cell r="AH83">
            <v>5</v>
          </cell>
          <cell r="AI83">
            <v>5</v>
          </cell>
          <cell r="AJ83">
            <v>5</v>
          </cell>
          <cell r="AK83">
            <v>0</v>
          </cell>
          <cell r="AL83">
            <v>9</v>
          </cell>
          <cell r="AM83">
            <v>7</v>
          </cell>
          <cell r="AQ83" t="str">
            <v>Si</v>
          </cell>
          <cell r="AR83" t="str">
            <v>Si</v>
          </cell>
          <cell r="AS83" t="str">
            <v>Si</v>
          </cell>
          <cell r="AT83">
            <v>4</v>
          </cell>
          <cell r="AU83" t="str">
            <v>4. Mejor</v>
          </cell>
          <cell r="AV83" t="str">
            <v>3. Igual</v>
          </cell>
          <cell r="AW83" t="str">
            <v>2. Peor</v>
          </cell>
        </row>
        <row r="84">
          <cell r="AH84">
            <v>5</v>
          </cell>
          <cell r="AI84">
            <v>10</v>
          </cell>
          <cell r="AJ84">
            <v>10</v>
          </cell>
          <cell r="AK84">
            <v>10</v>
          </cell>
          <cell r="AL84">
            <v>10</v>
          </cell>
          <cell r="AM84">
            <v>10</v>
          </cell>
          <cell r="AQ84" t="str">
            <v>Si</v>
          </cell>
          <cell r="AR84" t="str">
            <v>Si</v>
          </cell>
          <cell r="AS84" t="str">
            <v>Si</v>
          </cell>
          <cell r="AT84">
            <v>1</v>
          </cell>
          <cell r="AU84" t="str">
            <v>4. Mejor</v>
          </cell>
          <cell r="AV84" t="str">
            <v>5. Mucho mejor</v>
          </cell>
          <cell r="AW84" t="str">
            <v>4. Mejor</v>
          </cell>
        </row>
        <row r="85">
          <cell r="AH85">
            <v>3</v>
          </cell>
          <cell r="AI85">
            <v>5</v>
          </cell>
          <cell r="AJ85">
            <v>5</v>
          </cell>
          <cell r="AK85">
            <v>3</v>
          </cell>
          <cell r="AL85">
            <v>5</v>
          </cell>
          <cell r="AM85">
            <v>3</v>
          </cell>
          <cell r="AQ85" t="str">
            <v>Si</v>
          </cell>
          <cell r="AR85" t="str">
            <v>Si</v>
          </cell>
          <cell r="AS85" t="str">
            <v>Si</v>
          </cell>
          <cell r="AT85">
            <v>1</v>
          </cell>
          <cell r="AU85" t="str">
            <v>2. Peor</v>
          </cell>
          <cell r="AV85" t="str">
            <v>2. Peor</v>
          </cell>
          <cell r="AW85" t="str">
            <v>1. Mucho peor</v>
          </cell>
        </row>
        <row r="86">
          <cell r="AH86">
            <v>10</v>
          </cell>
          <cell r="AI86">
            <v>10</v>
          </cell>
          <cell r="AJ86">
            <v>9</v>
          </cell>
          <cell r="AK86">
            <v>7</v>
          </cell>
          <cell r="AL86">
            <v>9</v>
          </cell>
          <cell r="AM86">
            <v>9</v>
          </cell>
          <cell r="AQ86" t="str">
            <v>Si</v>
          </cell>
          <cell r="AR86" t="str">
            <v>Si</v>
          </cell>
          <cell r="AS86" t="str">
            <v>No</v>
          </cell>
          <cell r="AT86">
            <v>1</v>
          </cell>
          <cell r="AU86" t="str">
            <v>3. Igual</v>
          </cell>
          <cell r="AV86" t="str">
            <v>3. Igual</v>
          </cell>
          <cell r="AW86" t="str">
            <v>3. Igual</v>
          </cell>
        </row>
        <row r="87">
          <cell r="AH87">
            <v>6</v>
          </cell>
          <cell r="AI87">
            <v>6</v>
          </cell>
          <cell r="AJ87">
            <v>5</v>
          </cell>
          <cell r="AK87">
            <v>7</v>
          </cell>
          <cell r="AL87">
            <v>8</v>
          </cell>
          <cell r="AM87">
            <v>8</v>
          </cell>
          <cell r="AQ87" t="str">
            <v>No</v>
          </cell>
          <cell r="AR87" t="str">
            <v>No</v>
          </cell>
          <cell r="AS87" t="str">
            <v>Si</v>
          </cell>
          <cell r="AT87">
            <v>1</v>
          </cell>
          <cell r="AU87" t="str">
            <v>3. Igual</v>
          </cell>
          <cell r="AV87" t="str">
            <v>3. Igual</v>
          </cell>
          <cell r="AW87" t="str">
            <v>2. Peor</v>
          </cell>
        </row>
        <row r="88">
          <cell r="AH88">
            <v>0</v>
          </cell>
          <cell r="AI88">
            <v>6</v>
          </cell>
          <cell r="AJ88">
            <v>6</v>
          </cell>
          <cell r="AK88">
            <v>6</v>
          </cell>
          <cell r="AL88">
            <v>6</v>
          </cell>
          <cell r="AM88">
            <v>6</v>
          </cell>
          <cell r="AQ88" t="str">
            <v>Si</v>
          </cell>
          <cell r="AR88" t="str">
            <v>Si</v>
          </cell>
          <cell r="AS88" t="str">
            <v>Si</v>
          </cell>
          <cell r="AT88">
            <v>1</v>
          </cell>
          <cell r="AU88" t="str">
            <v>3. Igual</v>
          </cell>
          <cell r="AV88" t="str">
            <v>3. Igual</v>
          </cell>
          <cell r="AW88" t="str">
            <v>2. Peor</v>
          </cell>
        </row>
        <row r="89">
          <cell r="AH89">
            <v>3</v>
          </cell>
          <cell r="AI89">
            <v>9</v>
          </cell>
          <cell r="AJ89">
            <v>9</v>
          </cell>
          <cell r="AK89">
            <v>9</v>
          </cell>
          <cell r="AL89">
            <v>9</v>
          </cell>
          <cell r="AM89">
            <v>8</v>
          </cell>
          <cell r="AQ89" t="str">
            <v>Si</v>
          </cell>
          <cell r="AR89" t="str">
            <v>Si</v>
          </cell>
          <cell r="AS89" t="str">
            <v>Si</v>
          </cell>
          <cell r="AT89">
            <v>1</v>
          </cell>
          <cell r="AU89" t="str">
            <v>4. Mejor</v>
          </cell>
          <cell r="AV89" t="str">
            <v>3. Igual</v>
          </cell>
          <cell r="AW89" t="str">
            <v>3. Igual</v>
          </cell>
        </row>
        <row r="90">
          <cell r="AH90">
            <v>10</v>
          </cell>
          <cell r="AI90">
            <v>10</v>
          </cell>
          <cell r="AJ90">
            <v>10</v>
          </cell>
          <cell r="AK90">
            <v>10</v>
          </cell>
          <cell r="AL90">
            <v>10</v>
          </cell>
          <cell r="AM90">
            <v>10</v>
          </cell>
          <cell r="AQ90" t="str">
            <v>No</v>
          </cell>
          <cell r="AR90" t="str">
            <v>No</v>
          </cell>
          <cell r="AS90" t="str">
            <v>No</v>
          </cell>
          <cell r="AT90">
            <v>1</v>
          </cell>
          <cell r="AU90" t="str">
            <v>4. Mejor</v>
          </cell>
          <cell r="AV90" t="str">
            <v>4. Mejor</v>
          </cell>
          <cell r="AW90" t="str">
            <v>4. Mejor</v>
          </cell>
        </row>
        <row r="91">
          <cell r="AH91">
            <v>0</v>
          </cell>
          <cell r="AI91">
            <v>5</v>
          </cell>
          <cell r="AJ91">
            <v>10</v>
          </cell>
          <cell r="AK91">
            <v>4</v>
          </cell>
          <cell r="AL91">
            <v>5</v>
          </cell>
          <cell r="AM91">
            <v>7</v>
          </cell>
          <cell r="AQ91" t="str">
            <v>Si</v>
          </cell>
          <cell r="AR91" t="str">
            <v>Si</v>
          </cell>
          <cell r="AS91" t="str">
            <v>Si</v>
          </cell>
          <cell r="AT91">
            <v>1</v>
          </cell>
          <cell r="AU91" t="str">
            <v>2. Peor</v>
          </cell>
          <cell r="AV91" t="str">
            <v>3. Igual</v>
          </cell>
          <cell r="AW91" t="str">
            <v>1. Mucho peor</v>
          </cell>
        </row>
        <row r="92">
          <cell r="AH92">
            <v>0</v>
          </cell>
          <cell r="AI92">
            <v>10</v>
          </cell>
          <cell r="AJ92" t="str">
            <v>No sabe</v>
          </cell>
          <cell r="AK92">
            <v>8</v>
          </cell>
          <cell r="AL92">
            <v>10</v>
          </cell>
          <cell r="AM92">
            <v>7</v>
          </cell>
          <cell r="AQ92" t="str">
            <v>Si</v>
          </cell>
          <cell r="AR92" t="str">
            <v>Si</v>
          </cell>
          <cell r="AS92" t="str">
            <v>Si</v>
          </cell>
          <cell r="AT92">
            <v>1</v>
          </cell>
          <cell r="AU92" t="str">
            <v>4. Mejor</v>
          </cell>
          <cell r="AV92" t="str">
            <v>4. Mejor</v>
          </cell>
          <cell r="AW92" t="str">
            <v>2. Peor</v>
          </cell>
        </row>
        <row r="93">
          <cell r="AH93">
            <v>0</v>
          </cell>
          <cell r="AI93">
            <v>9</v>
          </cell>
          <cell r="AJ93">
            <v>9</v>
          </cell>
          <cell r="AK93">
            <v>0</v>
          </cell>
          <cell r="AL93">
            <v>9</v>
          </cell>
          <cell r="AM93">
            <v>9</v>
          </cell>
          <cell r="AQ93" t="str">
            <v>Si</v>
          </cell>
          <cell r="AR93" t="str">
            <v>Si</v>
          </cell>
          <cell r="AS93" t="str">
            <v>Si</v>
          </cell>
          <cell r="AT93">
            <v>1</v>
          </cell>
          <cell r="AU93" t="str">
            <v>3. Igual</v>
          </cell>
          <cell r="AV93" t="str">
            <v>3. Igual</v>
          </cell>
          <cell r="AW93" t="str">
            <v>3. Igual</v>
          </cell>
        </row>
        <row r="94">
          <cell r="AH94">
            <v>0</v>
          </cell>
          <cell r="AI94">
            <v>8</v>
          </cell>
          <cell r="AJ94">
            <v>8</v>
          </cell>
          <cell r="AK94">
            <v>7</v>
          </cell>
          <cell r="AL94">
            <v>7</v>
          </cell>
          <cell r="AM94">
            <v>7</v>
          </cell>
          <cell r="AQ94" t="str">
            <v>Si</v>
          </cell>
          <cell r="AR94" t="str">
            <v>Si</v>
          </cell>
          <cell r="AS94" t="str">
            <v>Si</v>
          </cell>
          <cell r="AT94">
            <v>4</v>
          </cell>
          <cell r="AU94" t="str">
            <v>3. Igual</v>
          </cell>
          <cell r="AV94" t="str">
            <v>3. Igual</v>
          </cell>
          <cell r="AW94" t="str">
            <v>3. Igual</v>
          </cell>
        </row>
        <row r="95">
          <cell r="AH95">
            <v>8</v>
          </cell>
          <cell r="AI95">
            <v>8</v>
          </cell>
          <cell r="AJ95">
            <v>8</v>
          </cell>
          <cell r="AK95">
            <v>5</v>
          </cell>
          <cell r="AL95">
            <v>8</v>
          </cell>
          <cell r="AM95">
            <v>8</v>
          </cell>
          <cell r="AQ95" t="str">
            <v>Si</v>
          </cell>
          <cell r="AR95" t="str">
            <v>Si</v>
          </cell>
          <cell r="AS95" t="str">
            <v>Si</v>
          </cell>
          <cell r="AT95">
            <v>1</v>
          </cell>
          <cell r="AU95" t="str">
            <v>4. Mejor</v>
          </cell>
          <cell r="AV95" t="str">
            <v>4. Mejor</v>
          </cell>
          <cell r="AW95" t="str">
            <v>4. Mejor</v>
          </cell>
        </row>
        <row r="96">
          <cell r="AH96">
            <v>3</v>
          </cell>
          <cell r="AI96">
            <v>6</v>
          </cell>
          <cell r="AJ96">
            <v>5</v>
          </cell>
          <cell r="AK96">
            <v>3</v>
          </cell>
          <cell r="AL96">
            <v>7</v>
          </cell>
          <cell r="AM96">
            <v>7</v>
          </cell>
          <cell r="AQ96" t="str">
            <v>Si</v>
          </cell>
          <cell r="AR96" t="str">
            <v>No</v>
          </cell>
          <cell r="AS96" t="str">
            <v>Si</v>
          </cell>
          <cell r="AT96">
            <v>1</v>
          </cell>
          <cell r="AU96" t="str">
            <v>4. Mejor</v>
          </cell>
          <cell r="AV96" t="str">
            <v>3. Igual</v>
          </cell>
          <cell r="AW96" t="str">
            <v>2. Peor</v>
          </cell>
        </row>
        <row r="97">
          <cell r="AH97">
            <v>2</v>
          </cell>
          <cell r="AI97">
            <v>8</v>
          </cell>
          <cell r="AJ97">
            <v>5</v>
          </cell>
          <cell r="AK97">
            <v>0</v>
          </cell>
          <cell r="AL97">
            <v>6</v>
          </cell>
          <cell r="AM97">
            <v>6</v>
          </cell>
          <cell r="AQ97" t="str">
            <v>No</v>
          </cell>
          <cell r="AR97" t="str">
            <v>Si</v>
          </cell>
          <cell r="AS97" t="str">
            <v>No</v>
          </cell>
          <cell r="AT97">
            <v>2</v>
          </cell>
          <cell r="AU97" t="str">
            <v>2. Peor</v>
          </cell>
          <cell r="AV97" t="str">
            <v>2. Peor</v>
          </cell>
          <cell r="AW97" t="str">
            <v>1. Mucho peor</v>
          </cell>
        </row>
        <row r="98">
          <cell r="AH98">
            <v>6</v>
          </cell>
          <cell r="AI98">
            <v>7</v>
          </cell>
          <cell r="AJ98">
            <v>6</v>
          </cell>
          <cell r="AK98" t="str">
            <v>No sabe</v>
          </cell>
          <cell r="AL98">
            <v>9</v>
          </cell>
          <cell r="AM98">
            <v>8</v>
          </cell>
          <cell r="AQ98" t="str">
            <v>Si</v>
          </cell>
          <cell r="AR98" t="str">
            <v>No</v>
          </cell>
          <cell r="AS98" t="str">
            <v>Si</v>
          </cell>
          <cell r="AT98">
            <v>4</v>
          </cell>
          <cell r="AU98" t="str">
            <v>3. Igual</v>
          </cell>
          <cell r="AV98" t="str">
            <v>3. Igual</v>
          </cell>
          <cell r="AW98" t="str">
            <v>3. Igual</v>
          </cell>
        </row>
        <row r="99">
          <cell r="AH99">
            <v>9</v>
          </cell>
          <cell r="AI99">
            <v>9</v>
          </cell>
          <cell r="AJ99">
            <v>9</v>
          </cell>
          <cell r="AK99">
            <v>10</v>
          </cell>
          <cell r="AL99">
            <v>10</v>
          </cell>
          <cell r="AM99">
            <v>10</v>
          </cell>
          <cell r="AQ99" t="str">
            <v>Si</v>
          </cell>
          <cell r="AR99" t="str">
            <v>Si</v>
          </cell>
          <cell r="AS99" t="str">
            <v>Si</v>
          </cell>
          <cell r="AT99">
            <v>1</v>
          </cell>
          <cell r="AU99" t="str">
            <v>4. Mejor</v>
          </cell>
          <cell r="AV99" t="str">
            <v>4. Mejor</v>
          </cell>
          <cell r="AW99" t="str">
            <v>3. Igual</v>
          </cell>
        </row>
        <row r="100">
          <cell r="AH100">
            <v>8</v>
          </cell>
          <cell r="AI100">
            <v>10</v>
          </cell>
          <cell r="AJ100">
            <v>10</v>
          </cell>
          <cell r="AK100">
            <v>4</v>
          </cell>
          <cell r="AL100">
            <v>8</v>
          </cell>
          <cell r="AM100">
            <v>7</v>
          </cell>
          <cell r="AQ100" t="str">
            <v>No</v>
          </cell>
          <cell r="AR100" t="str">
            <v>No</v>
          </cell>
          <cell r="AS100" t="str">
            <v>Si</v>
          </cell>
          <cell r="AT100">
            <v>4</v>
          </cell>
          <cell r="AU100" t="str">
            <v>3. Igual</v>
          </cell>
          <cell r="AV100" t="str">
            <v>3. Igual</v>
          </cell>
          <cell r="AW100" t="str">
            <v>2. Peor</v>
          </cell>
        </row>
        <row r="101">
          <cell r="AH101">
            <v>8</v>
          </cell>
          <cell r="AI101">
            <v>9</v>
          </cell>
          <cell r="AJ101">
            <v>6</v>
          </cell>
          <cell r="AK101">
            <v>7</v>
          </cell>
          <cell r="AL101">
            <v>8</v>
          </cell>
          <cell r="AM101">
            <v>8</v>
          </cell>
          <cell r="AQ101" t="str">
            <v>Si</v>
          </cell>
          <cell r="AR101" t="str">
            <v>Si</v>
          </cell>
          <cell r="AS101" t="str">
            <v>No</v>
          </cell>
          <cell r="AT101">
            <v>1</v>
          </cell>
          <cell r="AU101" t="str">
            <v>3. Igual</v>
          </cell>
          <cell r="AV101" t="str">
            <v>3. Igual</v>
          </cell>
          <cell r="AW101" t="str">
            <v>2. Peor</v>
          </cell>
        </row>
        <row r="102">
          <cell r="AH102">
            <v>9</v>
          </cell>
          <cell r="AI102">
            <v>9</v>
          </cell>
          <cell r="AJ102">
            <v>7</v>
          </cell>
          <cell r="AK102">
            <v>8</v>
          </cell>
          <cell r="AL102">
            <v>9</v>
          </cell>
          <cell r="AM102">
            <v>8</v>
          </cell>
          <cell r="AQ102" t="str">
            <v>No</v>
          </cell>
          <cell r="AR102" t="str">
            <v>Si</v>
          </cell>
          <cell r="AS102" t="str">
            <v>Si</v>
          </cell>
          <cell r="AT102">
            <v>3</v>
          </cell>
          <cell r="AU102" t="str">
            <v>4. Mejor</v>
          </cell>
          <cell r="AV102" t="str">
            <v>3. Igual</v>
          </cell>
          <cell r="AW102" t="str">
            <v>4. Mejor</v>
          </cell>
        </row>
        <row r="103">
          <cell r="AH103">
            <v>10</v>
          </cell>
          <cell r="AI103">
            <v>10</v>
          </cell>
          <cell r="AJ103">
            <v>10</v>
          </cell>
          <cell r="AK103">
            <v>8</v>
          </cell>
          <cell r="AL103">
            <v>10</v>
          </cell>
          <cell r="AM103">
            <v>9</v>
          </cell>
          <cell r="AQ103" t="str">
            <v>Si</v>
          </cell>
          <cell r="AR103" t="str">
            <v>No</v>
          </cell>
          <cell r="AS103" t="str">
            <v>Si</v>
          </cell>
          <cell r="AT103">
            <v>3</v>
          </cell>
          <cell r="AU103" t="str">
            <v>4. Mejor</v>
          </cell>
          <cell r="AV103" t="str">
            <v>3. Igual</v>
          </cell>
          <cell r="AW103" t="str">
            <v>3. Igual</v>
          </cell>
        </row>
        <row r="104">
          <cell r="AH104">
            <v>7</v>
          </cell>
          <cell r="AI104">
            <v>8</v>
          </cell>
          <cell r="AJ104">
            <v>8</v>
          </cell>
          <cell r="AK104">
            <v>7</v>
          </cell>
          <cell r="AL104">
            <v>8</v>
          </cell>
          <cell r="AM104">
            <v>8</v>
          </cell>
          <cell r="AQ104" t="str">
            <v>No</v>
          </cell>
          <cell r="AR104" t="str">
            <v>Si</v>
          </cell>
          <cell r="AS104" t="str">
            <v>No</v>
          </cell>
          <cell r="AT104">
            <v>1</v>
          </cell>
          <cell r="AU104" t="str">
            <v>4. Mejor</v>
          </cell>
          <cell r="AV104" t="str">
            <v>4. Mejor</v>
          </cell>
          <cell r="AW104" t="str">
            <v>4. Mejor</v>
          </cell>
        </row>
        <row r="105">
          <cell r="AH105">
            <v>2</v>
          </cell>
          <cell r="AI105">
            <v>8</v>
          </cell>
          <cell r="AJ105">
            <v>8</v>
          </cell>
          <cell r="AK105">
            <v>5</v>
          </cell>
          <cell r="AL105">
            <v>8</v>
          </cell>
          <cell r="AM105">
            <v>8</v>
          </cell>
          <cell r="AQ105" t="str">
            <v>Si</v>
          </cell>
          <cell r="AR105" t="str">
            <v>Si</v>
          </cell>
          <cell r="AS105" t="str">
            <v>Si</v>
          </cell>
          <cell r="AT105">
            <v>1</v>
          </cell>
          <cell r="AU105" t="str">
            <v>5. Mucho mejor</v>
          </cell>
          <cell r="AV105" t="str">
            <v>2. Peor</v>
          </cell>
          <cell r="AW105" t="str">
            <v>2. Peor</v>
          </cell>
        </row>
        <row r="106">
          <cell r="AH106">
            <v>3</v>
          </cell>
          <cell r="AI106">
            <v>6</v>
          </cell>
          <cell r="AJ106">
            <v>2</v>
          </cell>
          <cell r="AK106">
            <v>8</v>
          </cell>
          <cell r="AL106">
            <v>6</v>
          </cell>
          <cell r="AM106">
            <v>5</v>
          </cell>
          <cell r="AQ106" t="str">
            <v>Si</v>
          </cell>
          <cell r="AR106" t="str">
            <v>Si</v>
          </cell>
          <cell r="AS106" t="str">
            <v>Si</v>
          </cell>
          <cell r="AT106">
            <v>1</v>
          </cell>
          <cell r="AU106" t="str">
            <v>2. Peor</v>
          </cell>
          <cell r="AV106" t="str">
            <v>2. Peor</v>
          </cell>
          <cell r="AW106" t="str">
            <v>2. Peor</v>
          </cell>
        </row>
        <row r="107">
          <cell r="AH107" t="str">
            <v>No sabe</v>
          </cell>
          <cell r="AI107" t="str">
            <v>No sabe</v>
          </cell>
          <cell r="AJ107" t="str">
            <v>No sabe</v>
          </cell>
          <cell r="AK107" t="str">
            <v>No sabe</v>
          </cell>
          <cell r="AL107" t="str">
            <v>No sabe</v>
          </cell>
          <cell r="AM107" t="str">
            <v>No sabe</v>
          </cell>
          <cell r="AQ107" t="str">
            <v>No</v>
          </cell>
          <cell r="AR107" t="str">
            <v>No</v>
          </cell>
          <cell r="AS107" t="str">
            <v>No</v>
          </cell>
          <cell r="AT107">
            <v>9</v>
          </cell>
          <cell r="AU107" t="str">
            <v>9. No sabe / No contesta (NO LEER)</v>
          </cell>
          <cell r="AV107" t="str">
            <v>9. No sabe / No contesta (NO LEER)</v>
          </cell>
          <cell r="AW107" t="str">
            <v>9. No sabe / No contesta (NO LEER)</v>
          </cell>
        </row>
        <row r="108">
          <cell r="AH108">
            <v>10</v>
          </cell>
          <cell r="AI108">
            <v>10</v>
          </cell>
          <cell r="AJ108">
            <v>10</v>
          </cell>
          <cell r="AK108">
            <v>10</v>
          </cell>
          <cell r="AL108">
            <v>10</v>
          </cell>
          <cell r="AM108">
            <v>10</v>
          </cell>
          <cell r="AQ108" t="str">
            <v>Si</v>
          </cell>
          <cell r="AR108" t="str">
            <v>Si</v>
          </cell>
          <cell r="AS108" t="str">
            <v>No</v>
          </cell>
          <cell r="AT108">
            <v>1</v>
          </cell>
          <cell r="AU108" t="str">
            <v>4. Mejor</v>
          </cell>
          <cell r="AV108" t="str">
            <v>4. Mejor</v>
          </cell>
          <cell r="AW108" t="str">
            <v>4. Mejor</v>
          </cell>
        </row>
        <row r="109">
          <cell r="AH109">
            <v>10</v>
          </cell>
          <cell r="AI109">
            <v>10</v>
          </cell>
          <cell r="AJ109">
            <v>10</v>
          </cell>
          <cell r="AK109">
            <v>10</v>
          </cell>
          <cell r="AL109">
            <v>10</v>
          </cell>
          <cell r="AM109">
            <v>10</v>
          </cell>
          <cell r="AQ109" t="str">
            <v>No</v>
          </cell>
          <cell r="AR109" t="str">
            <v>No</v>
          </cell>
          <cell r="AS109" t="str">
            <v>No</v>
          </cell>
          <cell r="AT109">
            <v>1</v>
          </cell>
          <cell r="AU109" t="str">
            <v>3. Igual</v>
          </cell>
          <cell r="AV109" t="str">
            <v>3. Igual</v>
          </cell>
          <cell r="AW109" t="str">
            <v>3. Igual</v>
          </cell>
        </row>
        <row r="110">
          <cell r="AH110">
            <v>8</v>
          </cell>
          <cell r="AI110">
            <v>7</v>
          </cell>
          <cell r="AJ110">
            <v>7</v>
          </cell>
          <cell r="AK110">
            <v>7</v>
          </cell>
          <cell r="AL110">
            <v>9</v>
          </cell>
          <cell r="AM110">
            <v>8</v>
          </cell>
          <cell r="AQ110" t="str">
            <v>No</v>
          </cell>
          <cell r="AR110" t="str">
            <v>Si</v>
          </cell>
          <cell r="AS110" t="str">
            <v>Si</v>
          </cell>
          <cell r="AT110">
            <v>1</v>
          </cell>
          <cell r="AU110" t="str">
            <v>3. Igual</v>
          </cell>
          <cell r="AV110" t="str">
            <v>3. Igual</v>
          </cell>
          <cell r="AW110" t="str">
            <v>3. Igual</v>
          </cell>
        </row>
        <row r="111">
          <cell r="AH111">
            <v>3</v>
          </cell>
          <cell r="AI111">
            <v>5</v>
          </cell>
          <cell r="AJ111">
            <v>3</v>
          </cell>
          <cell r="AK111">
            <v>0</v>
          </cell>
          <cell r="AL111">
            <v>10</v>
          </cell>
          <cell r="AM111">
            <v>5</v>
          </cell>
          <cell r="AQ111" t="str">
            <v>No</v>
          </cell>
          <cell r="AR111" t="str">
            <v>No</v>
          </cell>
          <cell r="AS111" t="str">
            <v>Si</v>
          </cell>
          <cell r="AT111">
            <v>1</v>
          </cell>
          <cell r="AU111" t="str">
            <v>3. Igual</v>
          </cell>
          <cell r="AV111" t="str">
            <v>2. Peor</v>
          </cell>
          <cell r="AW111" t="str">
            <v>3. Igual</v>
          </cell>
        </row>
        <row r="112">
          <cell r="AH112">
            <v>4</v>
          </cell>
          <cell r="AI112">
            <v>8</v>
          </cell>
          <cell r="AJ112">
            <v>3</v>
          </cell>
          <cell r="AK112">
            <v>8</v>
          </cell>
          <cell r="AL112">
            <v>8</v>
          </cell>
          <cell r="AM112">
            <v>5</v>
          </cell>
          <cell r="AQ112" t="str">
            <v>No</v>
          </cell>
          <cell r="AR112" t="str">
            <v>Si</v>
          </cell>
          <cell r="AS112" t="str">
            <v>Si</v>
          </cell>
          <cell r="AT112">
            <v>1</v>
          </cell>
          <cell r="AU112" t="str">
            <v>3. Igual</v>
          </cell>
          <cell r="AV112" t="str">
            <v>3. Igual</v>
          </cell>
          <cell r="AW112" t="str">
            <v>2. Peor</v>
          </cell>
        </row>
        <row r="113">
          <cell r="AH113">
            <v>4</v>
          </cell>
          <cell r="AI113">
            <v>8</v>
          </cell>
          <cell r="AJ113">
            <v>0</v>
          </cell>
          <cell r="AK113">
            <v>6</v>
          </cell>
          <cell r="AL113">
            <v>6</v>
          </cell>
          <cell r="AM113">
            <v>5</v>
          </cell>
          <cell r="AQ113" t="str">
            <v>Si</v>
          </cell>
          <cell r="AR113" t="str">
            <v>Si</v>
          </cell>
          <cell r="AS113" t="str">
            <v>Si</v>
          </cell>
          <cell r="AT113">
            <v>1</v>
          </cell>
          <cell r="AU113" t="str">
            <v>3. Igual</v>
          </cell>
          <cell r="AV113" t="str">
            <v>3. Igual</v>
          </cell>
          <cell r="AW113" t="str">
            <v>1. Mucho peor</v>
          </cell>
        </row>
        <row r="114">
          <cell r="AH114">
            <v>6</v>
          </cell>
          <cell r="AI114">
            <v>7</v>
          </cell>
          <cell r="AJ114">
            <v>7</v>
          </cell>
          <cell r="AK114" t="str">
            <v>No sabe</v>
          </cell>
          <cell r="AL114">
            <v>8</v>
          </cell>
          <cell r="AM114">
            <v>7</v>
          </cell>
          <cell r="AQ114" t="str">
            <v>Si</v>
          </cell>
          <cell r="AR114" t="str">
            <v>Si</v>
          </cell>
          <cell r="AS114" t="str">
            <v>Si</v>
          </cell>
          <cell r="AT114">
            <v>1</v>
          </cell>
          <cell r="AU114" t="str">
            <v>3. Igual</v>
          </cell>
          <cell r="AV114" t="str">
            <v>3. Igual</v>
          </cell>
          <cell r="AW114" t="str">
            <v>2. Peor</v>
          </cell>
        </row>
        <row r="115">
          <cell r="AH115">
            <v>7</v>
          </cell>
          <cell r="AI115">
            <v>8</v>
          </cell>
          <cell r="AJ115">
            <v>8</v>
          </cell>
          <cell r="AK115">
            <v>7</v>
          </cell>
          <cell r="AL115">
            <v>7</v>
          </cell>
          <cell r="AM115">
            <v>8</v>
          </cell>
          <cell r="AQ115" t="str">
            <v>Si</v>
          </cell>
          <cell r="AR115" t="str">
            <v>Si</v>
          </cell>
          <cell r="AS115" t="str">
            <v>Si</v>
          </cell>
          <cell r="AT115">
            <v>1</v>
          </cell>
          <cell r="AU115" t="str">
            <v>5. Mucho mejor</v>
          </cell>
          <cell r="AV115" t="str">
            <v>3. Igual</v>
          </cell>
          <cell r="AW115" t="str">
            <v>4. Mejor</v>
          </cell>
        </row>
        <row r="116">
          <cell r="AH116">
            <v>5</v>
          </cell>
          <cell r="AI116">
            <v>9</v>
          </cell>
          <cell r="AJ116">
            <v>9</v>
          </cell>
          <cell r="AK116">
            <v>5</v>
          </cell>
          <cell r="AL116">
            <v>9</v>
          </cell>
          <cell r="AM116">
            <v>8</v>
          </cell>
          <cell r="AQ116" t="str">
            <v>Si</v>
          </cell>
          <cell r="AR116" t="str">
            <v>Si</v>
          </cell>
          <cell r="AS116" t="str">
            <v>Si</v>
          </cell>
          <cell r="AT116">
            <v>1</v>
          </cell>
          <cell r="AU116" t="str">
            <v>3. Igual</v>
          </cell>
          <cell r="AV116" t="str">
            <v>3. Igual</v>
          </cell>
          <cell r="AW116" t="str">
            <v>3. Igual</v>
          </cell>
        </row>
        <row r="117">
          <cell r="AH117">
            <v>10</v>
          </cell>
          <cell r="AI117">
            <v>9</v>
          </cell>
          <cell r="AJ117">
            <v>10</v>
          </cell>
          <cell r="AK117">
            <v>8</v>
          </cell>
          <cell r="AL117">
            <v>10</v>
          </cell>
          <cell r="AM117">
            <v>10</v>
          </cell>
          <cell r="AQ117" t="str">
            <v>Si</v>
          </cell>
          <cell r="AR117" t="str">
            <v>Si</v>
          </cell>
          <cell r="AS117" t="str">
            <v>Si</v>
          </cell>
          <cell r="AT117">
            <v>1</v>
          </cell>
          <cell r="AU117" t="str">
            <v>3. Igual</v>
          </cell>
          <cell r="AV117" t="str">
            <v>3. Igual</v>
          </cell>
          <cell r="AW117" t="str">
            <v>3. Igual</v>
          </cell>
        </row>
        <row r="118">
          <cell r="AH118">
            <v>0</v>
          </cell>
          <cell r="AI118" t="str">
            <v>No sabe</v>
          </cell>
          <cell r="AJ118" t="str">
            <v>No sabe</v>
          </cell>
          <cell r="AK118">
            <v>3</v>
          </cell>
          <cell r="AL118" t="str">
            <v>No sabe</v>
          </cell>
          <cell r="AM118">
            <v>4</v>
          </cell>
          <cell r="AQ118" t="str">
            <v>Si</v>
          </cell>
          <cell r="AR118" t="str">
            <v>Si</v>
          </cell>
          <cell r="AS118" t="str">
            <v>Si</v>
          </cell>
          <cell r="AT118">
            <v>1</v>
          </cell>
          <cell r="AU118" t="str">
            <v>9. No sabe / No contesta (NO LEER)</v>
          </cell>
          <cell r="AV118" t="str">
            <v>9. No sabe / No contesta (NO LEER)</v>
          </cell>
          <cell r="AW118" t="str">
            <v>9. No sabe / No contesta (NO LEER)</v>
          </cell>
        </row>
        <row r="119">
          <cell r="AH119">
            <v>9</v>
          </cell>
          <cell r="AI119">
            <v>9</v>
          </cell>
          <cell r="AJ119">
            <v>9</v>
          </cell>
          <cell r="AK119" t="str">
            <v>No sabe</v>
          </cell>
          <cell r="AL119">
            <v>9</v>
          </cell>
          <cell r="AM119">
            <v>9</v>
          </cell>
          <cell r="AQ119" t="str">
            <v>Si</v>
          </cell>
          <cell r="AR119" t="str">
            <v>Si</v>
          </cell>
          <cell r="AS119" t="str">
            <v>Si</v>
          </cell>
          <cell r="AT119">
            <v>1</v>
          </cell>
          <cell r="AU119" t="str">
            <v>3. Igual</v>
          </cell>
          <cell r="AV119" t="str">
            <v>3. Igual</v>
          </cell>
          <cell r="AW119" t="str">
            <v>3. Igual</v>
          </cell>
        </row>
        <row r="120">
          <cell r="AH120">
            <v>8</v>
          </cell>
          <cell r="AI120">
            <v>8</v>
          </cell>
          <cell r="AJ120">
            <v>6</v>
          </cell>
          <cell r="AK120">
            <v>8</v>
          </cell>
          <cell r="AL120">
            <v>10</v>
          </cell>
          <cell r="AM120">
            <v>8</v>
          </cell>
          <cell r="AQ120" t="str">
            <v>Si</v>
          </cell>
          <cell r="AR120" t="str">
            <v>Si</v>
          </cell>
          <cell r="AS120" t="str">
            <v>Si</v>
          </cell>
          <cell r="AT120">
            <v>1</v>
          </cell>
          <cell r="AU120" t="str">
            <v>3. Igual</v>
          </cell>
          <cell r="AV120" t="str">
            <v>3. Igual</v>
          </cell>
          <cell r="AW120" t="str">
            <v>3. Igual</v>
          </cell>
        </row>
        <row r="121">
          <cell r="AH121">
            <v>8</v>
          </cell>
          <cell r="AI121">
            <v>7</v>
          </cell>
          <cell r="AJ121">
            <v>7</v>
          </cell>
          <cell r="AK121">
            <v>8</v>
          </cell>
          <cell r="AL121">
            <v>8</v>
          </cell>
          <cell r="AM121">
            <v>8</v>
          </cell>
          <cell r="AQ121" t="str">
            <v>No</v>
          </cell>
          <cell r="AR121" t="str">
            <v>No</v>
          </cell>
          <cell r="AS121" t="str">
            <v>Si</v>
          </cell>
          <cell r="AT121">
            <v>1</v>
          </cell>
          <cell r="AU121" t="str">
            <v>3. Igual</v>
          </cell>
          <cell r="AV121" t="str">
            <v>3. Igual</v>
          </cell>
          <cell r="AW121" t="str">
            <v>3. Igual</v>
          </cell>
        </row>
        <row r="122">
          <cell r="AH122">
            <v>7</v>
          </cell>
          <cell r="AI122">
            <v>9</v>
          </cell>
          <cell r="AJ122">
            <v>9</v>
          </cell>
          <cell r="AK122">
            <v>5</v>
          </cell>
          <cell r="AL122">
            <v>10</v>
          </cell>
          <cell r="AM122">
            <v>8</v>
          </cell>
          <cell r="AQ122" t="str">
            <v>No</v>
          </cell>
          <cell r="AR122" t="str">
            <v>Si</v>
          </cell>
          <cell r="AS122" t="str">
            <v>No</v>
          </cell>
          <cell r="AT122">
            <v>4</v>
          </cell>
          <cell r="AU122" t="str">
            <v>3. Igual</v>
          </cell>
          <cell r="AV122" t="str">
            <v>3. Igual</v>
          </cell>
          <cell r="AW122" t="str">
            <v>2. Peor</v>
          </cell>
        </row>
        <row r="123">
          <cell r="AH123">
            <v>8</v>
          </cell>
          <cell r="AI123">
            <v>8</v>
          </cell>
          <cell r="AJ123">
            <v>5</v>
          </cell>
          <cell r="AK123" t="str">
            <v>No sabe</v>
          </cell>
          <cell r="AL123">
            <v>10</v>
          </cell>
          <cell r="AM123">
            <v>8</v>
          </cell>
          <cell r="AQ123" t="str">
            <v>Si</v>
          </cell>
          <cell r="AR123" t="str">
            <v>No</v>
          </cell>
          <cell r="AS123" t="str">
            <v>Si</v>
          </cell>
          <cell r="AT123">
            <v>1</v>
          </cell>
          <cell r="AU123" t="str">
            <v>4. Mejor</v>
          </cell>
          <cell r="AV123" t="str">
            <v>2. Peor</v>
          </cell>
          <cell r="AW123" t="str">
            <v>3. Igual</v>
          </cell>
        </row>
        <row r="124">
          <cell r="AH124">
            <v>4</v>
          </cell>
          <cell r="AI124">
            <v>8</v>
          </cell>
          <cell r="AJ124">
            <v>8</v>
          </cell>
          <cell r="AK124">
            <v>4</v>
          </cell>
          <cell r="AL124">
            <v>10</v>
          </cell>
          <cell r="AM124">
            <v>4</v>
          </cell>
          <cell r="AQ124" t="str">
            <v>Si</v>
          </cell>
          <cell r="AR124" t="str">
            <v>Si</v>
          </cell>
          <cell r="AS124" t="str">
            <v>Si</v>
          </cell>
          <cell r="AT124">
            <v>1</v>
          </cell>
          <cell r="AU124" t="str">
            <v>4. Mejor</v>
          </cell>
          <cell r="AV124" t="str">
            <v>3. Igual</v>
          </cell>
          <cell r="AW124" t="str">
            <v>1. Mucho peor</v>
          </cell>
        </row>
        <row r="125">
          <cell r="AH125">
            <v>7</v>
          </cell>
          <cell r="AI125">
            <v>7</v>
          </cell>
          <cell r="AJ125">
            <v>7</v>
          </cell>
          <cell r="AK125">
            <v>7</v>
          </cell>
          <cell r="AL125">
            <v>7</v>
          </cell>
          <cell r="AM125">
            <v>7</v>
          </cell>
          <cell r="AQ125" t="str">
            <v>Si</v>
          </cell>
          <cell r="AR125" t="str">
            <v>Si</v>
          </cell>
          <cell r="AS125" t="str">
            <v>Si</v>
          </cell>
          <cell r="AT125">
            <v>1</v>
          </cell>
          <cell r="AU125" t="str">
            <v>3. Igual</v>
          </cell>
          <cell r="AV125" t="str">
            <v>3. Igual</v>
          </cell>
          <cell r="AW125" t="str">
            <v>3. Igual</v>
          </cell>
        </row>
        <row r="126">
          <cell r="AH126">
            <v>10</v>
          </cell>
          <cell r="AI126">
            <v>9</v>
          </cell>
          <cell r="AJ126">
            <v>10</v>
          </cell>
          <cell r="AK126">
            <v>3</v>
          </cell>
          <cell r="AL126">
            <v>10</v>
          </cell>
          <cell r="AM126">
            <v>8</v>
          </cell>
          <cell r="AQ126" t="str">
            <v>Si</v>
          </cell>
          <cell r="AR126" t="str">
            <v>Si</v>
          </cell>
          <cell r="AS126" t="str">
            <v>Si</v>
          </cell>
          <cell r="AT126">
            <v>1</v>
          </cell>
          <cell r="AU126" t="str">
            <v>4. Mejor</v>
          </cell>
          <cell r="AV126" t="str">
            <v>4. Mejor</v>
          </cell>
          <cell r="AW126" t="str">
            <v>5. Mucho mejor</v>
          </cell>
        </row>
        <row r="127">
          <cell r="AH127">
            <v>2</v>
          </cell>
          <cell r="AI127">
            <v>10</v>
          </cell>
          <cell r="AJ127">
            <v>10</v>
          </cell>
          <cell r="AK127">
            <v>2</v>
          </cell>
          <cell r="AL127">
            <v>9</v>
          </cell>
          <cell r="AM127">
            <v>8</v>
          </cell>
          <cell r="AQ127" t="str">
            <v>Si</v>
          </cell>
          <cell r="AR127" t="str">
            <v>Si</v>
          </cell>
          <cell r="AS127" t="str">
            <v>No</v>
          </cell>
          <cell r="AT127">
            <v>1</v>
          </cell>
          <cell r="AU127" t="str">
            <v>3. Igual</v>
          </cell>
          <cell r="AV127" t="str">
            <v>3. Igual</v>
          </cell>
          <cell r="AW127" t="str">
            <v>2. Peor</v>
          </cell>
        </row>
        <row r="128">
          <cell r="AH128">
            <v>4</v>
          </cell>
          <cell r="AI128">
            <v>8</v>
          </cell>
          <cell r="AJ128">
            <v>5</v>
          </cell>
          <cell r="AK128">
            <v>5</v>
          </cell>
          <cell r="AL128">
            <v>8</v>
          </cell>
          <cell r="AM128">
            <v>6</v>
          </cell>
          <cell r="AQ128" t="str">
            <v>Si</v>
          </cell>
          <cell r="AR128" t="str">
            <v>Si</v>
          </cell>
          <cell r="AS128" t="str">
            <v>Si</v>
          </cell>
          <cell r="AT128">
            <v>1</v>
          </cell>
          <cell r="AU128" t="str">
            <v>3. Igual</v>
          </cell>
          <cell r="AV128" t="str">
            <v>3. Igual</v>
          </cell>
          <cell r="AW128" t="str">
            <v>2. Peor</v>
          </cell>
        </row>
        <row r="129">
          <cell r="AH129">
            <v>8</v>
          </cell>
          <cell r="AI129">
            <v>9</v>
          </cell>
          <cell r="AJ129">
            <v>9</v>
          </cell>
          <cell r="AK129">
            <v>6</v>
          </cell>
          <cell r="AL129">
            <v>8</v>
          </cell>
          <cell r="AM129">
            <v>8</v>
          </cell>
          <cell r="AQ129" t="str">
            <v>Si</v>
          </cell>
          <cell r="AR129" t="str">
            <v>Si</v>
          </cell>
          <cell r="AS129" t="str">
            <v>No</v>
          </cell>
          <cell r="AT129">
            <v>1</v>
          </cell>
          <cell r="AU129" t="str">
            <v>3. Igual</v>
          </cell>
          <cell r="AV129" t="str">
            <v>3. Igual</v>
          </cell>
          <cell r="AW129" t="str">
            <v>3. Igual</v>
          </cell>
        </row>
        <row r="130">
          <cell r="AH130">
            <v>9</v>
          </cell>
          <cell r="AI130">
            <v>10</v>
          </cell>
          <cell r="AJ130">
            <v>5</v>
          </cell>
          <cell r="AK130">
            <v>7</v>
          </cell>
          <cell r="AL130">
            <v>10</v>
          </cell>
          <cell r="AM130">
            <v>9</v>
          </cell>
          <cell r="AQ130" t="str">
            <v>Si</v>
          </cell>
          <cell r="AR130" t="str">
            <v>Si</v>
          </cell>
          <cell r="AS130" t="str">
            <v>Si</v>
          </cell>
          <cell r="AT130">
            <v>1</v>
          </cell>
          <cell r="AU130" t="str">
            <v>4. Mejor</v>
          </cell>
          <cell r="AV130" t="str">
            <v>5. Mucho mejor</v>
          </cell>
          <cell r="AW130" t="str">
            <v>3. Igual</v>
          </cell>
        </row>
        <row r="131">
          <cell r="AH131">
            <v>2</v>
          </cell>
          <cell r="AI131">
            <v>5</v>
          </cell>
          <cell r="AJ131">
            <v>5</v>
          </cell>
          <cell r="AK131" t="str">
            <v>No sabe</v>
          </cell>
          <cell r="AL131">
            <v>7</v>
          </cell>
          <cell r="AM131">
            <v>6</v>
          </cell>
          <cell r="AQ131" t="str">
            <v>Si</v>
          </cell>
          <cell r="AR131" t="str">
            <v>Si</v>
          </cell>
          <cell r="AS131" t="str">
            <v>Si</v>
          </cell>
          <cell r="AT131">
            <v>1</v>
          </cell>
          <cell r="AU131" t="str">
            <v>3. Igual</v>
          </cell>
          <cell r="AV131" t="str">
            <v>2. Peor</v>
          </cell>
          <cell r="AW131" t="str">
            <v>1. Mucho peor</v>
          </cell>
        </row>
        <row r="132">
          <cell r="AH132">
            <v>8</v>
          </cell>
          <cell r="AI132">
            <v>8</v>
          </cell>
          <cell r="AJ132">
            <v>8</v>
          </cell>
          <cell r="AK132">
            <v>2</v>
          </cell>
          <cell r="AL132">
            <v>9</v>
          </cell>
          <cell r="AM132">
            <v>8</v>
          </cell>
          <cell r="AQ132" t="str">
            <v>Si</v>
          </cell>
          <cell r="AR132" t="str">
            <v>Si</v>
          </cell>
          <cell r="AS132" t="str">
            <v>Si</v>
          </cell>
          <cell r="AT132">
            <v>1</v>
          </cell>
          <cell r="AU132" t="str">
            <v>4. Mejor</v>
          </cell>
          <cell r="AV132" t="str">
            <v>3. Igual</v>
          </cell>
          <cell r="AW132" t="str">
            <v>3. Igual</v>
          </cell>
        </row>
        <row r="133">
          <cell r="AH133">
            <v>9</v>
          </cell>
          <cell r="AI133">
            <v>9</v>
          </cell>
          <cell r="AJ133">
            <v>0</v>
          </cell>
          <cell r="AK133" t="str">
            <v>No sabe</v>
          </cell>
          <cell r="AL133">
            <v>10</v>
          </cell>
          <cell r="AM133">
            <v>10</v>
          </cell>
          <cell r="AQ133" t="str">
            <v>Si</v>
          </cell>
          <cell r="AR133" t="str">
            <v>Si</v>
          </cell>
          <cell r="AS133" t="str">
            <v>No</v>
          </cell>
          <cell r="AT133">
            <v>1</v>
          </cell>
          <cell r="AU133" t="str">
            <v>3. Igual</v>
          </cell>
          <cell r="AV133" t="str">
            <v>3. Igual</v>
          </cell>
          <cell r="AW133" t="str">
            <v>4. Mejor</v>
          </cell>
        </row>
        <row r="134">
          <cell r="AH134">
            <v>7</v>
          </cell>
          <cell r="AI134">
            <v>10</v>
          </cell>
          <cell r="AJ134">
            <v>10</v>
          </cell>
          <cell r="AK134">
            <v>2</v>
          </cell>
          <cell r="AL134">
            <v>10</v>
          </cell>
          <cell r="AM134">
            <v>8</v>
          </cell>
          <cell r="AQ134" t="str">
            <v>Si</v>
          </cell>
          <cell r="AR134" t="str">
            <v>Si</v>
          </cell>
          <cell r="AS134" t="str">
            <v>Si</v>
          </cell>
          <cell r="AT134">
            <v>1</v>
          </cell>
          <cell r="AU134" t="str">
            <v>4. Mejor</v>
          </cell>
          <cell r="AV134" t="str">
            <v>3. Igual</v>
          </cell>
          <cell r="AW134" t="str">
            <v>3. Igual</v>
          </cell>
        </row>
        <row r="135">
          <cell r="AH135">
            <v>5</v>
          </cell>
          <cell r="AI135">
            <v>6</v>
          </cell>
          <cell r="AJ135">
            <v>4</v>
          </cell>
          <cell r="AK135">
            <v>5</v>
          </cell>
          <cell r="AL135">
            <v>7</v>
          </cell>
          <cell r="AM135">
            <v>5</v>
          </cell>
          <cell r="AQ135" t="str">
            <v>Si</v>
          </cell>
          <cell r="AR135" t="str">
            <v>Si</v>
          </cell>
          <cell r="AS135" t="str">
            <v>Si</v>
          </cell>
          <cell r="AT135">
            <v>1</v>
          </cell>
          <cell r="AU135" t="str">
            <v>3. Igual</v>
          </cell>
          <cell r="AV135" t="str">
            <v>4. Mejor</v>
          </cell>
          <cell r="AW135" t="str">
            <v>3. Igual</v>
          </cell>
        </row>
        <row r="136">
          <cell r="AH136">
            <v>6</v>
          </cell>
          <cell r="AI136">
            <v>8</v>
          </cell>
          <cell r="AJ136">
            <v>0</v>
          </cell>
          <cell r="AK136" t="str">
            <v>No sabe</v>
          </cell>
          <cell r="AL136">
            <v>7</v>
          </cell>
          <cell r="AM136">
            <v>7</v>
          </cell>
          <cell r="AQ136" t="str">
            <v>Si</v>
          </cell>
          <cell r="AR136" t="str">
            <v>Si</v>
          </cell>
          <cell r="AS136" t="str">
            <v>Si</v>
          </cell>
          <cell r="AT136">
            <v>2</v>
          </cell>
          <cell r="AU136" t="str">
            <v>4. Mejor</v>
          </cell>
          <cell r="AV136" t="str">
            <v>3. Igual</v>
          </cell>
          <cell r="AW136" t="str">
            <v>3. Igual</v>
          </cell>
        </row>
        <row r="137">
          <cell r="AH137">
            <v>9</v>
          </cell>
          <cell r="AI137">
            <v>10</v>
          </cell>
          <cell r="AJ137">
            <v>10</v>
          </cell>
          <cell r="AK137" t="str">
            <v>No sabe</v>
          </cell>
          <cell r="AL137">
            <v>10</v>
          </cell>
          <cell r="AM137">
            <v>10</v>
          </cell>
          <cell r="AQ137" t="str">
            <v>Si</v>
          </cell>
          <cell r="AR137" t="str">
            <v>Si</v>
          </cell>
          <cell r="AS137" t="str">
            <v>No</v>
          </cell>
          <cell r="AT137">
            <v>1</v>
          </cell>
          <cell r="AU137" t="str">
            <v>3. Igual</v>
          </cell>
          <cell r="AV137" t="str">
            <v>4. Mejor</v>
          </cell>
          <cell r="AW137" t="str">
            <v>3. Igual</v>
          </cell>
        </row>
        <row r="138">
          <cell r="AH138">
            <v>0</v>
          </cell>
          <cell r="AI138">
            <v>0</v>
          </cell>
          <cell r="AJ138">
            <v>2</v>
          </cell>
          <cell r="AK138" t="str">
            <v>No sabe</v>
          </cell>
          <cell r="AL138">
            <v>2</v>
          </cell>
          <cell r="AM138">
            <v>0</v>
          </cell>
          <cell r="AQ138" t="str">
            <v>No</v>
          </cell>
          <cell r="AR138" t="str">
            <v>No</v>
          </cell>
          <cell r="AS138" t="str">
            <v>No</v>
          </cell>
          <cell r="AT138">
            <v>1</v>
          </cell>
          <cell r="AU138" t="str">
            <v>1. Mucho peor</v>
          </cell>
          <cell r="AV138" t="str">
            <v>1. Mucho peor</v>
          </cell>
          <cell r="AW138" t="str">
            <v>1. Mucho peor</v>
          </cell>
        </row>
        <row r="139">
          <cell r="AH139">
            <v>4</v>
          </cell>
          <cell r="AI139">
            <v>10</v>
          </cell>
          <cell r="AJ139">
            <v>5</v>
          </cell>
          <cell r="AK139">
            <v>7</v>
          </cell>
          <cell r="AL139">
            <v>7</v>
          </cell>
          <cell r="AM139">
            <v>7</v>
          </cell>
          <cell r="AQ139" t="str">
            <v>Si</v>
          </cell>
          <cell r="AR139" t="str">
            <v>Si</v>
          </cell>
          <cell r="AS139" t="str">
            <v>Si</v>
          </cell>
          <cell r="AT139">
            <v>1</v>
          </cell>
          <cell r="AU139" t="str">
            <v>3. Igual</v>
          </cell>
          <cell r="AV139" t="str">
            <v>3. Igual</v>
          </cell>
          <cell r="AW139" t="str">
            <v>3. Igual</v>
          </cell>
        </row>
        <row r="140">
          <cell r="AH140">
            <v>8</v>
          </cell>
          <cell r="AI140">
            <v>5</v>
          </cell>
          <cell r="AJ140">
            <v>5</v>
          </cell>
          <cell r="AK140">
            <v>7</v>
          </cell>
          <cell r="AL140">
            <v>8</v>
          </cell>
          <cell r="AM140">
            <v>7</v>
          </cell>
          <cell r="AQ140" t="str">
            <v>Si</v>
          </cell>
          <cell r="AR140" t="str">
            <v>No</v>
          </cell>
          <cell r="AS140" t="str">
            <v>No</v>
          </cell>
          <cell r="AT140">
            <v>4</v>
          </cell>
          <cell r="AU140" t="str">
            <v>4. Mejor</v>
          </cell>
          <cell r="AV140" t="str">
            <v>3. Igual</v>
          </cell>
          <cell r="AW140" t="str">
            <v>3. Igual</v>
          </cell>
        </row>
        <row r="141">
          <cell r="AH141">
            <v>1</v>
          </cell>
          <cell r="AI141">
            <v>9</v>
          </cell>
          <cell r="AJ141">
            <v>2</v>
          </cell>
          <cell r="AK141">
            <v>5</v>
          </cell>
          <cell r="AL141">
            <v>9</v>
          </cell>
          <cell r="AM141">
            <v>8</v>
          </cell>
          <cell r="AQ141" t="str">
            <v>Si</v>
          </cell>
          <cell r="AR141" t="str">
            <v>Si</v>
          </cell>
          <cell r="AS141" t="str">
            <v>Si</v>
          </cell>
          <cell r="AT141">
            <v>2</v>
          </cell>
          <cell r="AU141" t="str">
            <v>4. Mejor</v>
          </cell>
          <cell r="AV141" t="str">
            <v>3. Igual</v>
          </cell>
          <cell r="AW141" t="str">
            <v>1. Mucho peor</v>
          </cell>
        </row>
        <row r="142">
          <cell r="AH142">
            <v>5</v>
          </cell>
          <cell r="AI142">
            <v>10</v>
          </cell>
          <cell r="AJ142">
            <v>5</v>
          </cell>
          <cell r="AK142">
            <v>0</v>
          </cell>
          <cell r="AL142">
            <v>10</v>
          </cell>
          <cell r="AM142">
            <v>8</v>
          </cell>
          <cell r="AQ142" t="str">
            <v>Si</v>
          </cell>
          <cell r="AR142" t="str">
            <v>Si</v>
          </cell>
          <cell r="AS142" t="str">
            <v>Si</v>
          </cell>
          <cell r="AT142">
            <v>2</v>
          </cell>
          <cell r="AU142" t="str">
            <v>3. Igual</v>
          </cell>
          <cell r="AV142" t="str">
            <v>3. Igual</v>
          </cell>
          <cell r="AW142" t="str">
            <v>4. Mejor</v>
          </cell>
        </row>
        <row r="143">
          <cell r="AH143">
            <v>8</v>
          </cell>
          <cell r="AI143">
            <v>9</v>
          </cell>
          <cell r="AJ143">
            <v>9</v>
          </cell>
          <cell r="AK143" t="str">
            <v>No sabe</v>
          </cell>
          <cell r="AL143">
            <v>10</v>
          </cell>
          <cell r="AM143">
            <v>9</v>
          </cell>
          <cell r="AQ143" t="str">
            <v>No</v>
          </cell>
          <cell r="AR143" t="str">
            <v>No</v>
          </cell>
          <cell r="AS143" t="str">
            <v>Si</v>
          </cell>
          <cell r="AT143">
            <v>1</v>
          </cell>
          <cell r="AU143" t="str">
            <v>4. Mejor</v>
          </cell>
          <cell r="AV143" t="str">
            <v>3. Igual</v>
          </cell>
          <cell r="AW143" t="str">
            <v>4. Mejor</v>
          </cell>
        </row>
        <row r="144">
          <cell r="AH144">
            <v>3</v>
          </cell>
          <cell r="AI144">
            <v>9</v>
          </cell>
          <cell r="AJ144" t="str">
            <v>No sabe</v>
          </cell>
          <cell r="AK144" t="str">
            <v>No sabe</v>
          </cell>
          <cell r="AL144">
            <v>9</v>
          </cell>
          <cell r="AM144">
            <v>6</v>
          </cell>
          <cell r="AQ144" t="str">
            <v>Si</v>
          </cell>
          <cell r="AR144" t="str">
            <v>Si</v>
          </cell>
          <cell r="AS144" t="str">
            <v>Si</v>
          </cell>
          <cell r="AT144">
            <v>3</v>
          </cell>
          <cell r="AU144" t="str">
            <v>4. Mejor</v>
          </cell>
          <cell r="AV144" t="str">
            <v>3. Igual</v>
          </cell>
          <cell r="AW144" t="str">
            <v>2. Peor</v>
          </cell>
        </row>
        <row r="145">
          <cell r="AH145">
            <v>5</v>
          </cell>
          <cell r="AI145">
            <v>5</v>
          </cell>
          <cell r="AJ145">
            <v>0</v>
          </cell>
          <cell r="AK145" t="str">
            <v>No sabe</v>
          </cell>
          <cell r="AL145">
            <v>10</v>
          </cell>
          <cell r="AM145">
            <v>7</v>
          </cell>
          <cell r="AQ145" t="str">
            <v>No</v>
          </cell>
          <cell r="AR145" t="str">
            <v>No</v>
          </cell>
          <cell r="AS145" t="str">
            <v>No</v>
          </cell>
          <cell r="AT145">
            <v>4</v>
          </cell>
          <cell r="AU145" t="str">
            <v>3. Igual</v>
          </cell>
          <cell r="AV145" t="str">
            <v>3. Igual</v>
          </cell>
          <cell r="AW145" t="str">
            <v>3. Igual</v>
          </cell>
        </row>
        <row r="146">
          <cell r="AH146">
            <v>9</v>
          </cell>
          <cell r="AI146">
            <v>9</v>
          </cell>
          <cell r="AJ146">
            <v>10</v>
          </cell>
          <cell r="AK146">
            <v>9</v>
          </cell>
          <cell r="AL146">
            <v>10</v>
          </cell>
          <cell r="AM146">
            <v>9</v>
          </cell>
          <cell r="AQ146" t="str">
            <v>No</v>
          </cell>
          <cell r="AR146" t="str">
            <v>No</v>
          </cell>
          <cell r="AS146" t="str">
            <v>Si</v>
          </cell>
          <cell r="AT146">
            <v>1</v>
          </cell>
          <cell r="AU146" t="str">
            <v>3. Igual</v>
          </cell>
          <cell r="AV146" t="str">
            <v>3. Igual</v>
          </cell>
          <cell r="AW146" t="str">
            <v>3. Igual</v>
          </cell>
        </row>
        <row r="147">
          <cell r="AH147">
            <v>8</v>
          </cell>
          <cell r="AI147">
            <v>10</v>
          </cell>
          <cell r="AJ147">
            <v>10</v>
          </cell>
          <cell r="AK147">
            <v>5</v>
          </cell>
          <cell r="AL147">
            <v>10</v>
          </cell>
          <cell r="AM147">
            <v>7</v>
          </cell>
          <cell r="AQ147" t="str">
            <v>Si</v>
          </cell>
          <cell r="AR147" t="str">
            <v>No</v>
          </cell>
          <cell r="AS147" t="str">
            <v>Si</v>
          </cell>
          <cell r="AT147">
            <v>1</v>
          </cell>
          <cell r="AU147" t="str">
            <v>3. Igual</v>
          </cell>
          <cell r="AV147" t="str">
            <v>3. Igual</v>
          </cell>
          <cell r="AW147" t="str">
            <v>4. Mejor</v>
          </cell>
        </row>
        <row r="148">
          <cell r="AH148">
            <v>1</v>
          </cell>
          <cell r="AI148">
            <v>10</v>
          </cell>
          <cell r="AJ148">
            <v>10</v>
          </cell>
          <cell r="AK148">
            <v>5</v>
          </cell>
          <cell r="AL148">
            <v>10</v>
          </cell>
          <cell r="AM148">
            <v>10</v>
          </cell>
          <cell r="AQ148" t="str">
            <v>No</v>
          </cell>
          <cell r="AR148" t="str">
            <v>Si</v>
          </cell>
          <cell r="AS148" t="str">
            <v>Si</v>
          </cell>
          <cell r="AT148">
            <v>1</v>
          </cell>
          <cell r="AU148" t="str">
            <v>3. Igual</v>
          </cell>
          <cell r="AV148" t="str">
            <v>4. Mejor</v>
          </cell>
          <cell r="AW148" t="str">
            <v>2. Peor</v>
          </cell>
        </row>
        <row r="149">
          <cell r="AH149">
            <v>10</v>
          </cell>
          <cell r="AI149">
            <v>10</v>
          </cell>
          <cell r="AJ149">
            <v>10</v>
          </cell>
          <cell r="AK149">
            <v>10</v>
          </cell>
          <cell r="AL149">
            <v>10</v>
          </cell>
          <cell r="AM149">
            <v>10</v>
          </cell>
          <cell r="AQ149" t="str">
            <v>No</v>
          </cell>
          <cell r="AR149" t="str">
            <v>Si</v>
          </cell>
          <cell r="AS149" t="str">
            <v>Si</v>
          </cell>
          <cell r="AT149">
            <v>1</v>
          </cell>
          <cell r="AU149" t="str">
            <v>4. Mejor</v>
          </cell>
          <cell r="AV149" t="str">
            <v>3. Igual</v>
          </cell>
          <cell r="AW149" t="str">
            <v>3. Igual</v>
          </cell>
        </row>
        <row r="150">
          <cell r="AH150">
            <v>0</v>
          </cell>
          <cell r="AI150">
            <v>10</v>
          </cell>
          <cell r="AJ150">
            <v>10</v>
          </cell>
          <cell r="AK150">
            <v>5</v>
          </cell>
          <cell r="AL150">
            <v>10</v>
          </cell>
          <cell r="AM150">
            <v>10</v>
          </cell>
          <cell r="AQ150" t="str">
            <v>Si</v>
          </cell>
          <cell r="AR150" t="str">
            <v>Si</v>
          </cell>
          <cell r="AS150" t="str">
            <v>Si</v>
          </cell>
          <cell r="AT150">
            <v>1</v>
          </cell>
          <cell r="AU150" t="str">
            <v>3. Igual</v>
          </cell>
          <cell r="AV150" t="str">
            <v>3. Igual</v>
          </cell>
          <cell r="AW150" t="str">
            <v>3. Igual</v>
          </cell>
        </row>
        <row r="151">
          <cell r="AH151">
            <v>10</v>
          </cell>
          <cell r="AI151">
            <v>10</v>
          </cell>
          <cell r="AJ151">
            <v>10</v>
          </cell>
          <cell r="AK151">
            <v>10</v>
          </cell>
          <cell r="AL151">
            <v>10</v>
          </cell>
          <cell r="AM151">
            <v>10</v>
          </cell>
          <cell r="AQ151" t="str">
            <v>Si</v>
          </cell>
          <cell r="AR151" t="str">
            <v>Si</v>
          </cell>
          <cell r="AS151" t="str">
            <v>Si</v>
          </cell>
          <cell r="AT151">
            <v>1</v>
          </cell>
          <cell r="AU151" t="str">
            <v>3. Igual</v>
          </cell>
          <cell r="AV151" t="str">
            <v>3. Igual</v>
          </cell>
          <cell r="AW151" t="str">
            <v>3. Igual</v>
          </cell>
        </row>
        <row r="152">
          <cell r="AH152">
            <v>8</v>
          </cell>
          <cell r="AI152">
            <v>10</v>
          </cell>
          <cell r="AJ152">
            <v>10</v>
          </cell>
          <cell r="AK152">
            <v>9</v>
          </cell>
          <cell r="AL152">
            <v>9</v>
          </cell>
          <cell r="AM152">
            <v>9</v>
          </cell>
          <cell r="AQ152" t="str">
            <v>Si</v>
          </cell>
          <cell r="AR152" t="str">
            <v>Si</v>
          </cell>
          <cell r="AS152" t="str">
            <v>Si</v>
          </cell>
          <cell r="AT152">
            <v>4</v>
          </cell>
          <cell r="AU152" t="str">
            <v>4. Mejor</v>
          </cell>
          <cell r="AV152" t="str">
            <v>4. Mejor</v>
          </cell>
          <cell r="AW152" t="str">
            <v>4. Mejor</v>
          </cell>
        </row>
        <row r="153">
          <cell r="AH153">
            <v>4</v>
          </cell>
          <cell r="AI153">
            <v>4</v>
          </cell>
          <cell r="AJ153">
            <v>5</v>
          </cell>
          <cell r="AK153">
            <v>4</v>
          </cell>
          <cell r="AL153">
            <v>5</v>
          </cell>
          <cell r="AM153">
            <v>5</v>
          </cell>
          <cell r="AQ153" t="str">
            <v>No</v>
          </cell>
          <cell r="AR153" t="str">
            <v>Si</v>
          </cell>
          <cell r="AS153" t="str">
            <v>Si</v>
          </cell>
          <cell r="AT153">
            <v>4</v>
          </cell>
          <cell r="AU153" t="str">
            <v>2. Peor</v>
          </cell>
          <cell r="AV153" t="str">
            <v>2. Peor</v>
          </cell>
          <cell r="AW153" t="str">
            <v>1. Mucho peor</v>
          </cell>
        </row>
        <row r="154">
          <cell r="AH154">
            <v>10</v>
          </cell>
          <cell r="AI154">
            <v>10</v>
          </cell>
          <cell r="AJ154">
            <v>10</v>
          </cell>
          <cell r="AK154">
            <v>8</v>
          </cell>
          <cell r="AL154">
            <v>10</v>
          </cell>
          <cell r="AM154">
            <v>10</v>
          </cell>
          <cell r="AQ154" t="str">
            <v>Si</v>
          </cell>
          <cell r="AR154" t="str">
            <v>No</v>
          </cell>
          <cell r="AS154" t="str">
            <v>Si</v>
          </cell>
          <cell r="AT154">
            <v>1</v>
          </cell>
          <cell r="AU154" t="str">
            <v>4. Mejor</v>
          </cell>
          <cell r="AV154" t="str">
            <v>4. Mejor</v>
          </cell>
          <cell r="AW154" t="str">
            <v>4. Mejor</v>
          </cell>
        </row>
        <row r="155">
          <cell r="AH155">
            <v>10</v>
          </cell>
          <cell r="AI155">
            <v>10</v>
          </cell>
          <cell r="AJ155">
            <v>10</v>
          </cell>
          <cell r="AK155">
            <v>5</v>
          </cell>
          <cell r="AL155">
            <v>10</v>
          </cell>
          <cell r="AM155">
            <v>9</v>
          </cell>
          <cell r="AQ155" t="str">
            <v>No</v>
          </cell>
          <cell r="AR155" t="str">
            <v>No</v>
          </cell>
          <cell r="AS155" t="str">
            <v>No</v>
          </cell>
          <cell r="AT155">
            <v>1</v>
          </cell>
          <cell r="AU155" t="str">
            <v>5. Mucho mejor</v>
          </cell>
          <cell r="AV155" t="str">
            <v>3. Igual</v>
          </cell>
          <cell r="AW155" t="str">
            <v>3. Igual</v>
          </cell>
        </row>
        <row r="156">
          <cell r="AH156">
            <v>10</v>
          </cell>
          <cell r="AI156">
            <v>10</v>
          </cell>
          <cell r="AJ156">
            <v>10</v>
          </cell>
          <cell r="AK156">
            <v>10</v>
          </cell>
          <cell r="AL156">
            <v>10</v>
          </cell>
          <cell r="AM156">
            <v>10</v>
          </cell>
          <cell r="AQ156" t="str">
            <v>No</v>
          </cell>
          <cell r="AR156" t="str">
            <v>No</v>
          </cell>
          <cell r="AS156" t="str">
            <v>No</v>
          </cell>
          <cell r="AT156">
            <v>1</v>
          </cell>
          <cell r="AU156" t="str">
            <v>5. Mucho mejor</v>
          </cell>
          <cell r="AV156" t="str">
            <v>5. Mucho mejor</v>
          </cell>
          <cell r="AW156" t="str">
            <v>5. Mucho mejor</v>
          </cell>
        </row>
        <row r="157">
          <cell r="AH157">
            <v>7</v>
          </cell>
          <cell r="AI157">
            <v>10</v>
          </cell>
          <cell r="AJ157">
            <v>0</v>
          </cell>
          <cell r="AK157">
            <v>7</v>
          </cell>
          <cell r="AL157">
            <v>10</v>
          </cell>
          <cell r="AM157">
            <v>9</v>
          </cell>
          <cell r="AQ157" t="str">
            <v>Si</v>
          </cell>
          <cell r="AR157" t="str">
            <v>No</v>
          </cell>
          <cell r="AS157" t="str">
            <v>No</v>
          </cell>
          <cell r="AT157">
            <v>1</v>
          </cell>
          <cell r="AU157" t="str">
            <v>4. Mejor</v>
          </cell>
          <cell r="AV157" t="str">
            <v>4. Mejor</v>
          </cell>
          <cell r="AW157" t="str">
            <v>3. Igual</v>
          </cell>
        </row>
        <row r="158">
          <cell r="AH158">
            <v>10</v>
          </cell>
          <cell r="AI158">
            <v>10</v>
          </cell>
          <cell r="AJ158">
            <v>10</v>
          </cell>
          <cell r="AK158">
            <v>8</v>
          </cell>
          <cell r="AL158">
            <v>10</v>
          </cell>
          <cell r="AM158">
            <v>9</v>
          </cell>
          <cell r="AQ158" t="str">
            <v>No</v>
          </cell>
          <cell r="AR158" t="str">
            <v>No</v>
          </cell>
          <cell r="AS158" t="str">
            <v>No</v>
          </cell>
          <cell r="AT158">
            <v>1</v>
          </cell>
          <cell r="AU158" t="str">
            <v>4. Mejor</v>
          </cell>
          <cell r="AV158" t="str">
            <v>3. Igual</v>
          </cell>
          <cell r="AW158" t="str">
            <v>4. Mejor</v>
          </cell>
        </row>
        <row r="159">
          <cell r="AH159">
            <v>10</v>
          </cell>
          <cell r="AI159">
            <v>10</v>
          </cell>
          <cell r="AJ159">
            <v>10</v>
          </cell>
          <cell r="AK159">
            <v>10</v>
          </cell>
          <cell r="AL159">
            <v>10</v>
          </cell>
          <cell r="AM159">
            <v>10</v>
          </cell>
          <cell r="AQ159" t="str">
            <v>Si</v>
          </cell>
          <cell r="AR159" t="str">
            <v>Si</v>
          </cell>
          <cell r="AS159" t="str">
            <v>Si</v>
          </cell>
          <cell r="AT159">
            <v>1</v>
          </cell>
          <cell r="AU159" t="str">
            <v>3. Igual</v>
          </cell>
          <cell r="AV159" t="str">
            <v>3. Igual</v>
          </cell>
          <cell r="AW159" t="str">
            <v>3. Igual</v>
          </cell>
        </row>
        <row r="160">
          <cell r="AH160">
            <v>2</v>
          </cell>
          <cell r="AI160">
            <v>8</v>
          </cell>
          <cell r="AJ160">
            <v>8</v>
          </cell>
          <cell r="AK160">
            <v>2</v>
          </cell>
          <cell r="AL160">
            <v>8</v>
          </cell>
          <cell r="AM160">
            <v>4</v>
          </cell>
          <cell r="AQ160" t="str">
            <v>No</v>
          </cell>
          <cell r="AR160" t="str">
            <v>No</v>
          </cell>
          <cell r="AS160" t="str">
            <v>No</v>
          </cell>
          <cell r="AT160">
            <v>1</v>
          </cell>
          <cell r="AU160" t="str">
            <v>5. Mucho mejor</v>
          </cell>
          <cell r="AV160" t="str">
            <v>4. Mejor</v>
          </cell>
          <cell r="AW160" t="str">
            <v>4. Mejor</v>
          </cell>
        </row>
        <row r="161">
          <cell r="AH161">
            <v>10</v>
          </cell>
          <cell r="AI161">
            <v>10</v>
          </cell>
          <cell r="AJ161">
            <v>10</v>
          </cell>
          <cell r="AK161">
            <v>10</v>
          </cell>
          <cell r="AL161">
            <v>10</v>
          </cell>
          <cell r="AM161">
            <v>10</v>
          </cell>
          <cell r="AQ161" t="str">
            <v>Si</v>
          </cell>
          <cell r="AR161" t="str">
            <v>No</v>
          </cell>
          <cell r="AS161" t="str">
            <v>No</v>
          </cell>
          <cell r="AT161">
            <v>1</v>
          </cell>
          <cell r="AU161" t="str">
            <v>4. Mejor</v>
          </cell>
          <cell r="AV161" t="str">
            <v>5. Mucho mejor</v>
          </cell>
          <cell r="AW161" t="str">
            <v>5. Mucho mejor</v>
          </cell>
        </row>
        <row r="162">
          <cell r="AH162">
            <v>10</v>
          </cell>
          <cell r="AI162">
            <v>10</v>
          </cell>
          <cell r="AJ162">
            <v>10</v>
          </cell>
          <cell r="AK162">
            <v>10</v>
          </cell>
          <cell r="AL162">
            <v>10</v>
          </cell>
          <cell r="AM162">
            <v>10</v>
          </cell>
          <cell r="AQ162" t="str">
            <v>Si</v>
          </cell>
          <cell r="AR162" t="str">
            <v>Si</v>
          </cell>
          <cell r="AS162" t="str">
            <v>Si</v>
          </cell>
          <cell r="AT162">
            <v>1</v>
          </cell>
          <cell r="AU162" t="str">
            <v>5. Mucho mejor</v>
          </cell>
          <cell r="AV162" t="str">
            <v>3. Igual</v>
          </cell>
          <cell r="AW162" t="str">
            <v>3. Igual</v>
          </cell>
        </row>
        <row r="163">
          <cell r="AH163">
            <v>9</v>
          </cell>
          <cell r="AI163">
            <v>9</v>
          </cell>
          <cell r="AJ163" t="str">
            <v>No sabe</v>
          </cell>
          <cell r="AK163">
            <v>4</v>
          </cell>
          <cell r="AL163">
            <v>10</v>
          </cell>
          <cell r="AM163">
            <v>6</v>
          </cell>
          <cell r="AQ163" t="str">
            <v>Si</v>
          </cell>
          <cell r="AR163" t="str">
            <v>Si</v>
          </cell>
          <cell r="AS163" t="str">
            <v>Si</v>
          </cell>
          <cell r="AT163">
            <v>1</v>
          </cell>
          <cell r="AU163" t="str">
            <v>3. Igual</v>
          </cell>
          <cell r="AV163" t="str">
            <v>3. Igual</v>
          </cell>
          <cell r="AW163" t="str">
            <v>4. Mejor</v>
          </cell>
        </row>
        <row r="164">
          <cell r="AH164">
            <v>10</v>
          </cell>
          <cell r="AI164">
            <v>10</v>
          </cell>
          <cell r="AJ164">
            <v>10</v>
          </cell>
          <cell r="AK164">
            <v>10</v>
          </cell>
          <cell r="AL164">
            <v>10</v>
          </cell>
          <cell r="AM164">
            <v>10</v>
          </cell>
          <cell r="AQ164" t="str">
            <v>Si</v>
          </cell>
          <cell r="AR164" t="str">
            <v>No</v>
          </cell>
          <cell r="AS164" t="str">
            <v>No</v>
          </cell>
          <cell r="AT164">
            <v>1</v>
          </cell>
          <cell r="AU164" t="str">
            <v>4. Mejor</v>
          </cell>
          <cell r="AV164" t="str">
            <v>4. Mejor</v>
          </cell>
          <cell r="AW164" t="str">
            <v>4. Mejor</v>
          </cell>
        </row>
        <row r="165">
          <cell r="AH165">
            <v>9</v>
          </cell>
          <cell r="AI165">
            <v>10</v>
          </cell>
          <cell r="AJ165">
            <v>0</v>
          </cell>
          <cell r="AK165">
            <v>0</v>
          </cell>
          <cell r="AL165">
            <v>10</v>
          </cell>
          <cell r="AM165">
            <v>8</v>
          </cell>
          <cell r="AQ165" t="str">
            <v>Si</v>
          </cell>
          <cell r="AR165" t="str">
            <v>Si</v>
          </cell>
          <cell r="AS165" t="str">
            <v>Si</v>
          </cell>
          <cell r="AT165">
            <v>1</v>
          </cell>
          <cell r="AU165" t="str">
            <v>3. Igual</v>
          </cell>
          <cell r="AV165" t="str">
            <v>3. Igual</v>
          </cell>
          <cell r="AW165" t="str">
            <v>4. Mejor</v>
          </cell>
        </row>
        <row r="166">
          <cell r="AH166">
            <v>6</v>
          </cell>
          <cell r="AI166">
            <v>6</v>
          </cell>
          <cell r="AJ166">
            <v>6</v>
          </cell>
          <cell r="AK166" t="str">
            <v>No sabe</v>
          </cell>
          <cell r="AL166">
            <v>6</v>
          </cell>
          <cell r="AM166">
            <v>6</v>
          </cell>
          <cell r="AQ166" t="str">
            <v>No</v>
          </cell>
          <cell r="AR166" t="str">
            <v>No</v>
          </cell>
          <cell r="AS166" t="str">
            <v>No</v>
          </cell>
          <cell r="AT166">
            <v>9</v>
          </cell>
          <cell r="AU166" t="str">
            <v>9. No sabe / No contesta (NO LEER)</v>
          </cell>
          <cell r="AV166" t="str">
            <v>9. No sabe / No contesta (NO LEER)</v>
          </cell>
          <cell r="AW166" t="str">
            <v>9. No sabe / No contesta (NO LEER)</v>
          </cell>
        </row>
        <row r="167">
          <cell r="AH167">
            <v>8</v>
          </cell>
          <cell r="AI167">
            <v>9</v>
          </cell>
          <cell r="AJ167">
            <v>9</v>
          </cell>
          <cell r="AK167">
            <v>7</v>
          </cell>
          <cell r="AL167">
            <v>8</v>
          </cell>
          <cell r="AM167">
            <v>8</v>
          </cell>
          <cell r="AQ167" t="str">
            <v>Si</v>
          </cell>
          <cell r="AR167" t="str">
            <v>Si</v>
          </cell>
          <cell r="AS167" t="str">
            <v>Si</v>
          </cell>
          <cell r="AT167">
            <v>1</v>
          </cell>
          <cell r="AU167" t="str">
            <v>4. Mejor</v>
          </cell>
          <cell r="AV167" t="str">
            <v>4. Mejor</v>
          </cell>
          <cell r="AW167" t="str">
            <v>4. Mejor</v>
          </cell>
        </row>
        <row r="168">
          <cell r="AH168">
            <v>2</v>
          </cell>
          <cell r="AI168">
            <v>10</v>
          </cell>
          <cell r="AJ168">
            <v>5</v>
          </cell>
          <cell r="AK168">
            <v>4</v>
          </cell>
          <cell r="AL168">
            <v>10</v>
          </cell>
          <cell r="AM168">
            <v>5</v>
          </cell>
          <cell r="AQ168" t="str">
            <v>No</v>
          </cell>
          <cell r="AR168" t="str">
            <v>No</v>
          </cell>
          <cell r="AS168" t="str">
            <v>No</v>
          </cell>
          <cell r="AT168">
            <v>1</v>
          </cell>
          <cell r="AU168" t="str">
            <v>3. Igual</v>
          </cell>
          <cell r="AV168" t="str">
            <v>3. Igual</v>
          </cell>
          <cell r="AW168" t="str">
            <v>1. Mucho peor</v>
          </cell>
        </row>
        <row r="169">
          <cell r="AH169">
            <v>8</v>
          </cell>
          <cell r="AI169">
            <v>9</v>
          </cell>
          <cell r="AJ169">
            <v>8</v>
          </cell>
          <cell r="AK169">
            <v>8</v>
          </cell>
          <cell r="AL169">
            <v>8</v>
          </cell>
          <cell r="AM169">
            <v>8</v>
          </cell>
          <cell r="AQ169" t="str">
            <v>No</v>
          </cell>
          <cell r="AR169" t="str">
            <v>Si</v>
          </cell>
          <cell r="AS169" t="str">
            <v>Si</v>
          </cell>
          <cell r="AT169">
            <v>1</v>
          </cell>
          <cell r="AU169" t="str">
            <v>4. Mejor</v>
          </cell>
          <cell r="AV169" t="str">
            <v>2. Peor</v>
          </cell>
          <cell r="AW169" t="str">
            <v>3. Igual</v>
          </cell>
        </row>
        <row r="170">
          <cell r="AH170">
            <v>8</v>
          </cell>
          <cell r="AI170">
            <v>8</v>
          </cell>
          <cell r="AJ170">
            <v>8</v>
          </cell>
          <cell r="AK170">
            <v>7</v>
          </cell>
          <cell r="AL170">
            <v>7</v>
          </cell>
          <cell r="AM170">
            <v>7</v>
          </cell>
          <cell r="AQ170" t="str">
            <v>Si</v>
          </cell>
          <cell r="AR170" t="str">
            <v>Si</v>
          </cell>
          <cell r="AS170" t="str">
            <v>No</v>
          </cell>
          <cell r="AT170">
            <v>1</v>
          </cell>
          <cell r="AU170" t="str">
            <v>3. Igual</v>
          </cell>
          <cell r="AV170" t="str">
            <v>3. Igual</v>
          </cell>
          <cell r="AW170" t="str">
            <v>3. Igual</v>
          </cell>
        </row>
        <row r="171">
          <cell r="AH171">
            <v>9</v>
          </cell>
          <cell r="AI171">
            <v>9</v>
          </cell>
          <cell r="AJ171">
            <v>9</v>
          </cell>
          <cell r="AK171" t="str">
            <v>No sabe</v>
          </cell>
          <cell r="AL171">
            <v>9</v>
          </cell>
          <cell r="AM171">
            <v>9</v>
          </cell>
          <cell r="AQ171" t="str">
            <v>No</v>
          </cell>
          <cell r="AR171" t="str">
            <v>No</v>
          </cell>
          <cell r="AS171" t="str">
            <v>Si</v>
          </cell>
          <cell r="AT171">
            <v>1</v>
          </cell>
          <cell r="AU171" t="str">
            <v>4. Mejor</v>
          </cell>
          <cell r="AV171" t="str">
            <v>3. Igual</v>
          </cell>
          <cell r="AW171" t="str">
            <v>5. Mucho mejor</v>
          </cell>
        </row>
        <row r="172">
          <cell r="AH172">
            <v>5</v>
          </cell>
          <cell r="AI172">
            <v>8</v>
          </cell>
          <cell r="AJ172">
            <v>8</v>
          </cell>
          <cell r="AK172" t="str">
            <v>No sabe</v>
          </cell>
          <cell r="AL172">
            <v>8</v>
          </cell>
          <cell r="AM172">
            <v>5</v>
          </cell>
          <cell r="AQ172" t="str">
            <v>No</v>
          </cell>
          <cell r="AR172" t="str">
            <v>No</v>
          </cell>
          <cell r="AS172" t="str">
            <v>No</v>
          </cell>
          <cell r="AT172">
            <v>1</v>
          </cell>
          <cell r="AU172" t="str">
            <v>3. Igual</v>
          </cell>
          <cell r="AV172" t="str">
            <v>3. Igual</v>
          </cell>
          <cell r="AW172" t="str">
            <v>3. Igual</v>
          </cell>
        </row>
        <row r="173">
          <cell r="AH173">
            <v>0</v>
          </cell>
          <cell r="AI173">
            <v>2</v>
          </cell>
          <cell r="AJ173">
            <v>2</v>
          </cell>
          <cell r="AK173">
            <v>10</v>
          </cell>
          <cell r="AL173">
            <v>2</v>
          </cell>
          <cell r="AM173">
            <v>4</v>
          </cell>
          <cell r="AQ173" t="str">
            <v>No</v>
          </cell>
          <cell r="AR173" t="str">
            <v>Si</v>
          </cell>
          <cell r="AS173" t="str">
            <v>Si</v>
          </cell>
          <cell r="AT173">
            <v>4</v>
          </cell>
          <cell r="AU173" t="str">
            <v>2. Peor</v>
          </cell>
          <cell r="AV173" t="str">
            <v>1. Mucho peor</v>
          </cell>
          <cell r="AW173" t="str">
            <v>3. Igual</v>
          </cell>
        </row>
        <row r="174">
          <cell r="AH174">
            <v>9</v>
          </cell>
          <cell r="AI174">
            <v>9</v>
          </cell>
          <cell r="AJ174">
            <v>9</v>
          </cell>
          <cell r="AK174">
            <v>1</v>
          </cell>
          <cell r="AL174">
            <v>10</v>
          </cell>
          <cell r="AM174">
            <v>9</v>
          </cell>
          <cell r="AQ174" t="str">
            <v>Si</v>
          </cell>
          <cell r="AR174" t="str">
            <v>Si</v>
          </cell>
          <cell r="AS174" t="str">
            <v>Si</v>
          </cell>
          <cell r="AT174">
            <v>1</v>
          </cell>
          <cell r="AU174" t="str">
            <v>5. Mucho mejor</v>
          </cell>
          <cell r="AV174" t="str">
            <v>4. Mejor</v>
          </cell>
          <cell r="AW174" t="str">
            <v>4. Mejor</v>
          </cell>
        </row>
        <row r="175">
          <cell r="AH175">
            <v>9</v>
          </cell>
          <cell r="AI175">
            <v>7</v>
          </cell>
          <cell r="AJ175">
            <v>9</v>
          </cell>
          <cell r="AK175" t="str">
            <v>No sabe</v>
          </cell>
          <cell r="AL175">
            <v>9</v>
          </cell>
          <cell r="AM175">
            <v>7</v>
          </cell>
          <cell r="AQ175" t="str">
            <v>Si</v>
          </cell>
          <cell r="AR175" t="str">
            <v>No</v>
          </cell>
          <cell r="AS175" t="str">
            <v>No</v>
          </cell>
          <cell r="AT175">
            <v>4</v>
          </cell>
          <cell r="AU175" t="str">
            <v>4. Mejor</v>
          </cell>
          <cell r="AV175" t="str">
            <v>9. No sabe / No contesta (NO LEER)</v>
          </cell>
          <cell r="AW175" t="str">
            <v>3. Igual</v>
          </cell>
        </row>
        <row r="176">
          <cell r="AH176">
            <v>8</v>
          </cell>
          <cell r="AI176">
            <v>9</v>
          </cell>
          <cell r="AJ176">
            <v>7</v>
          </cell>
          <cell r="AK176">
            <v>4</v>
          </cell>
          <cell r="AL176">
            <v>9</v>
          </cell>
          <cell r="AM176">
            <v>8</v>
          </cell>
          <cell r="AQ176" t="str">
            <v>Si</v>
          </cell>
          <cell r="AR176" t="str">
            <v>Si</v>
          </cell>
          <cell r="AS176" t="str">
            <v>Si</v>
          </cell>
          <cell r="AT176">
            <v>1</v>
          </cell>
          <cell r="AU176" t="str">
            <v>3. Igual</v>
          </cell>
          <cell r="AV176" t="str">
            <v>3. Igual</v>
          </cell>
          <cell r="AW176" t="str">
            <v>3. Igual</v>
          </cell>
        </row>
        <row r="177">
          <cell r="AH177">
            <v>7</v>
          </cell>
          <cell r="AI177">
            <v>7</v>
          </cell>
          <cell r="AJ177">
            <v>6</v>
          </cell>
          <cell r="AK177" t="str">
            <v>No sabe</v>
          </cell>
          <cell r="AL177">
            <v>8</v>
          </cell>
          <cell r="AM177">
            <v>7</v>
          </cell>
          <cell r="AQ177" t="str">
            <v>No</v>
          </cell>
          <cell r="AR177" t="str">
            <v>No</v>
          </cell>
          <cell r="AS177" t="str">
            <v>No</v>
          </cell>
          <cell r="AT177">
            <v>2</v>
          </cell>
          <cell r="AU177" t="str">
            <v>3. Igual</v>
          </cell>
          <cell r="AV177" t="str">
            <v>9. No sabe / No contesta (NO LEER)</v>
          </cell>
          <cell r="AW177" t="str">
            <v>3. Igual</v>
          </cell>
        </row>
        <row r="178">
          <cell r="AH178">
            <v>10</v>
          </cell>
          <cell r="AI178">
            <v>10</v>
          </cell>
          <cell r="AJ178">
            <v>10</v>
          </cell>
          <cell r="AK178">
            <v>10</v>
          </cell>
          <cell r="AL178">
            <v>10</v>
          </cell>
          <cell r="AM178">
            <v>10</v>
          </cell>
          <cell r="AQ178" t="str">
            <v>No</v>
          </cell>
          <cell r="AR178" t="str">
            <v>No</v>
          </cell>
          <cell r="AS178" t="str">
            <v>No</v>
          </cell>
          <cell r="AT178">
            <v>1</v>
          </cell>
          <cell r="AU178" t="str">
            <v>5. Mucho mejor</v>
          </cell>
          <cell r="AV178" t="str">
            <v>5. Mucho mejor</v>
          </cell>
          <cell r="AW178" t="str">
            <v>4. Mejor</v>
          </cell>
        </row>
        <row r="179">
          <cell r="AH179">
            <v>7</v>
          </cell>
          <cell r="AI179">
            <v>7</v>
          </cell>
          <cell r="AJ179">
            <v>7</v>
          </cell>
          <cell r="AK179">
            <v>5</v>
          </cell>
          <cell r="AL179">
            <v>7</v>
          </cell>
          <cell r="AM179">
            <v>6</v>
          </cell>
          <cell r="AQ179" t="str">
            <v>Si</v>
          </cell>
          <cell r="AR179" t="str">
            <v>No</v>
          </cell>
          <cell r="AS179" t="str">
            <v>No</v>
          </cell>
          <cell r="AT179">
            <v>1</v>
          </cell>
          <cell r="AU179" t="str">
            <v>4. Mejor</v>
          </cell>
          <cell r="AV179" t="str">
            <v>4. Mejor</v>
          </cell>
          <cell r="AW179" t="str">
            <v>4. Mejor</v>
          </cell>
        </row>
        <row r="180">
          <cell r="AH180">
            <v>7</v>
          </cell>
          <cell r="AI180">
            <v>9</v>
          </cell>
          <cell r="AJ180">
            <v>9</v>
          </cell>
          <cell r="AK180">
            <v>7</v>
          </cell>
          <cell r="AL180">
            <v>10</v>
          </cell>
          <cell r="AM180">
            <v>9</v>
          </cell>
          <cell r="AQ180" t="str">
            <v>No</v>
          </cell>
          <cell r="AR180" t="str">
            <v>No</v>
          </cell>
          <cell r="AS180" t="str">
            <v>No</v>
          </cell>
          <cell r="AT180">
            <v>1</v>
          </cell>
          <cell r="AU180" t="str">
            <v>4. Mejor</v>
          </cell>
          <cell r="AV180" t="str">
            <v>4. Mejor</v>
          </cell>
          <cell r="AW180" t="str">
            <v>3. Igual</v>
          </cell>
        </row>
        <row r="181">
          <cell r="AH181">
            <v>9</v>
          </cell>
          <cell r="AI181">
            <v>9</v>
          </cell>
          <cell r="AJ181">
            <v>9</v>
          </cell>
          <cell r="AK181" t="str">
            <v>No sabe</v>
          </cell>
          <cell r="AL181">
            <v>9</v>
          </cell>
          <cell r="AM181">
            <v>9</v>
          </cell>
          <cell r="AQ181" t="str">
            <v>Si</v>
          </cell>
          <cell r="AR181" t="str">
            <v>Si</v>
          </cell>
          <cell r="AS181" t="str">
            <v>Si</v>
          </cell>
          <cell r="AT181">
            <v>1</v>
          </cell>
          <cell r="AU181" t="str">
            <v>4. Mejor</v>
          </cell>
          <cell r="AV181" t="str">
            <v>4. Mejor</v>
          </cell>
          <cell r="AW181" t="str">
            <v>4. Mejor</v>
          </cell>
        </row>
        <row r="182">
          <cell r="AH182">
            <v>10</v>
          </cell>
          <cell r="AI182">
            <v>10</v>
          </cell>
          <cell r="AJ182">
            <v>8</v>
          </cell>
          <cell r="AK182">
            <v>10</v>
          </cell>
          <cell r="AL182">
            <v>10</v>
          </cell>
          <cell r="AM182">
            <v>10</v>
          </cell>
          <cell r="AQ182" t="str">
            <v>Si</v>
          </cell>
          <cell r="AR182" t="str">
            <v>Si</v>
          </cell>
          <cell r="AS182" t="str">
            <v>No</v>
          </cell>
          <cell r="AT182">
            <v>1</v>
          </cell>
          <cell r="AU182" t="str">
            <v>3. Igual</v>
          </cell>
          <cell r="AV182" t="str">
            <v>3. Igual</v>
          </cell>
          <cell r="AW182" t="str">
            <v>4. Mejor</v>
          </cell>
        </row>
        <row r="183">
          <cell r="AH183">
            <v>6</v>
          </cell>
          <cell r="AI183">
            <v>5</v>
          </cell>
          <cell r="AJ183">
            <v>0</v>
          </cell>
          <cell r="AK183">
            <v>3</v>
          </cell>
          <cell r="AL183">
            <v>5</v>
          </cell>
          <cell r="AM183">
            <v>5</v>
          </cell>
          <cell r="AQ183" t="str">
            <v>Si</v>
          </cell>
          <cell r="AR183" t="str">
            <v>Si</v>
          </cell>
          <cell r="AS183" t="str">
            <v>Si</v>
          </cell>
          <cell r="AT183">
            <v>1</v>
          </cell>
          <cell r="AU183" t="str">
            <v>2. Peor</v>
          </cell>
          <cell r="AV183" t="str">
            <v>3. Igual</v>
          </cell>
          <cell r="AW183" t="str">
            <v>3. Igual</v>
          </cell>
        </row>
        <row r="184">
          <cell r="AH184">
            <v>8</v>
          </cell>
          <cell r="AI184">
            <v>10</v>
          </cell>
          <cell r="AJ184">
            <v>10</v>
          </cell>
          <cell r="AK184">
            <v>6</v>
          </cell>
          <cell r="AL184">
            <v>10</v>
          </cell>
          <cell r="AM184">
            <v>8</v>
          </cell>
          <cell r="AQ184" t="str">
            <v>Si</v>
          </cell>
          <cell r="AR184" t="str">
            <v>No</v>
          </cell>
          <cell r="AS184" t="str">
            <v>No</v>
          </cell>
          <cell r="AT184">
            <v>1</v>
          </cell>
          <cell r="AU184" t="str">
            <v>4. Mejor</v>
          </cell>
          <cell r="AV184" t="str">
            <v>3. Igual</v>
          </cell>
          <cell r="AW184" t="str">
            <v>4. Mejor</v>
          </cell>
        </row>
        <row r="185">
          <cell r="AH185">
            <v>9</v>
          </cell>
          <cell r="AI185">
            <v>9</v>
          </cell>
          <cell r="AJ185">
            <v>9</v>
          </cell>
          <cell r="AK185">
            <v>9</v>
          </cell>
          <cell r="AL185">
            <v>10</v>
          </cell>
          <cell r="AM185">
            <v>10</v>
          </cell>
          <cell r="AQ185" t="str">
            <v>Si</v>
          </cell>
          <cell r="AR185" t="str">
            <v>Si</v>
          </cell>
          <cell r="AS185" t="str">
            <v>Si</v>
          </cell>
          <cell r="AT185">
            <v>1</v>
          </cell>
          <cell r="AU185" t="str">
            <v>4. Mejor</v>
          </cell>
          <cell r="AV185" t="str">
            <v>5. Mucho mejor</v>
          </cell>
          <cell r="AW185" t="str">
            <v>3. Igual</v>
          </cell>
        </row>
        <row r="186">
          <cell r="AH186">
            <v>7</v>
          </cell>
          <cell r="AI186">
            <v>9</v>
          </cell>
          <cell r="AJ186">
            <v>7</v>
          </cell>
          <cell r="AK186">
            <v>8</v>
          </cell>
          <cell r="AL186">
            <v>9</v>
          </cell>
          <cell r="AM186">
            <v>9</v>
          </cell>
          <cell r="AQ186" t="str">
            <v>Si</v>
          </cell>
          <cell r="AR186" t="str">
            <v>Si</v>
          </cell>
          <cell r="AS186" t="str">
            <v>Si</v>
          </cell>
          <cell r="AT186">
            <v>1</v>
          </cell>
          <cell r="AU186" t="str">
            <v>5. Mucho mejor</v>
          </cell>
          <cell r="AV186" t="str">
            <v>3. Igual</v>
          </cell>
          <cell r="AW186" t="str">
            <v>4. Mejor</v>
          </cell>
        </row>
        <row r="187">
          <cell r="AH187">
            <v>2</v>
          </cell>
          <cell r="AI187">
            <v>5</v>
          </cell>
          <cell r="AJ187">
            <v>5</v>
          </cell>
          <cell r="AK187">
            <v>8</v>
          </cell>
          <cell r="AL187">
            <v>10</v>
          </cell>
          <cell r="AM187">
            <v>6</v>
          </cell>
          <cell r="AQ187" t="str">
            <v>No</v>
          </cell>
          <cell r="AR187" t="str">
            <v>Si</v>
          </cell>
          <cell r="AS187" t="str">
            <v>Si</v>
          </cell>
          <cell r="AT187">
            <v>2</v>
          </cell>
          <cell r="AU187" t="str">
            <v>3. Igual</v>
          </cell>
          <cell r="AV187" t="str">
            <v>1. Mucho peor</v>
          </cell>
          <cell r="AW187" t="str">
            <v>1. Mucho peor</v>
          </cell>
        </row>
        <row r="188">
          <cell r="AH188">
            <v>0</v>
          </cell>
          <cell r="AI188">
            <v>10</v>
          </cell>
          <cell r="AJ188">
            <v>10</v>
          </cell>
          <cell r="AK188" t="str">
            <v>No sabe</v>
          </cell>
          <cell r="AL188">
            <v>10</v>
          </cell>
          <cell r="AM188">
            <v>0</v>
          </cell>
          <cell r="AQ188" t="str">
            <v>Si</v>
          </cell>
          <cell r="AR188" t="str">
            <v>Si</v>
          </cell>
          <cell r="AS188" t="str">
            <v>Si</v>
          </cell>
          <cell r="AT188">
            <v>4</v>
          </cell>
          <cell r="AU188" t="str">
            <v>1. Mucho peor</v>
          </cell>
          <cell r="AV188" t="str">
            <v>1. Mucho peor</v>
          </cell>
          <cell r="AW188" t="str">
            <v>1. Mucho peor</v>
          </cell>
        </row>
        <row r="189">
          <cell r="AH189">
            <v>8</v>
          </cell>
          <cell r="AI189">
            <v>9</v>
          </cell>
          <cell r="AJ189">
            <v>10</v>
          </cell>
          <cell r="AK189">
            <v>10</v>
          </cell>
          <cell r="AL189">
            <v>9</v>
          </cell>
          <cell r="AM189">
            <v>10</v>
          </cell>
          <cell r="AQ189" t="str">
            <v>No</v>
          </cell>
          <cell r="AR189" t="str">
            <v>Si</v>
          </cell>
          <cell r="AS189" t="str">
            <v>Si</v>
          </cell>
          <cell r="AT189">
            <v>3</v>
          </cell>
          <cell r="AU189" t="str">
            <v>5. Mucho mejor</v>
          </cell>
          <cell r="AV189" t="str">
            <v>5. Mucho mejor</v>
          </cell>
          <cell r="AW189" t="str">
            <v>5. Mucho mejor</v>
          </cell>
        </row>
        <row r="190">
          <cell r="AH190">
            <v>9</v>
          </cell>
          <cell r="AI190">
            <v>8</v>
          </cell>
          <cell r="AJ190">
            <v>5</v>
          </cell>
          <cell r="AK190" t="str">
            <v>No sabe</v>
          </cell>
          <cell r="AL190">
            <v>8</v>
          </cell>
          <cell r="AM190">
            <v>8</v>
          </cell>
          <cell r="AQ190" t="str">
            <v>No</v>
          </cell>
          <cell r="AR190" t="str">
            <v>Si</v>
          </cell>
          <cell r="AS190" t="str">
            <v>Si</v>
          </cell>
          <cell r="AT190">
            <v>1</v>
          </cell>
          <cell r="AU190" t="str">
            <v>4. Mejor</v>
          </cell>
          <cell r="AV190" t="str">
            <v>3. Igual</v>
          </cell>
          <cell r="AW190" t="str">
            <v>3. Igual</v>
          </cell>
        </row>
        <row r="191">
          <cell r="AH191">
            <v>10</v>
          </cell>
          <cell r="AI191">
            <v>10</v>
          </cell>
          <cell r="AJ191">
            <v>10</v>
          </cell>
          <cell r="AK191" t="str">
            <v>No sabe</v>
          </cell>
          <cell r="AL191">
            <v>10</v>
          </cell>
          <cell r="AM191">
            <v>10</v>
          </cell>
          <cell r="AQ191" t="str">
            <v>Si</v>
          </cell>
          <cell r="AR191" t="str">
            <v>Si</v>
          </cell>
          <cell r="AS191" t="str">
            <v>Si</v>
          </cell>
          <cell r="AT191">
            <v>1</v>
          </cell>
          <cell r="AU191" t="str">
            <v>3. Igual</v>
          </cell>
          <cell r="AV191" t="str">
            <v>5. Mucho mejor</v>
          </cell>
          <cell r="AW191" t="str">
            <v>3. Igual</v>
          </cell>
        </row>
        <row r="192">
          <cell r="AH192">
            <v>8</v>
          </cell>
          <cell r="AI192">
            <v>8</v>
          </cell>
          <cell r="AJ192">
            <v>7</v>
          </cell>
          <cell r="AK192">
            <v>2</v>
          </cell>
          <cell r="AL192">
            <v>7</v>
          </cell>
          <cell r="AM192">
            <v>7</v>
          </cell>
          <cell r="AQ192" t="str">
            <v>Si</v>
          </cell>
          <cell r="AR192" t="str">
            <v>Si</v>
          </cell>
          <cell r="AS192" t="str">
            <v>Si</v>
          </cell>
          <cell r="AT192">
            <v>1</v>
          </cell>
          <cell r="AU192" t="str">
            <v>4. Mejor</v>
          </cell>
          <cell r="AV192" t="str">
            <v>4. Mejor</v>
          </cell>
          <cell r="AW192" t="str">
            <v>4. Mejor</v>
          </cell>
        </row>
        <row r="193">
          <cell r="AH193">
            <v>9</v>
          </cell>
          <cell r="AI193">
            <v>9</v>
          </cell>
          <cell r="AJ193">
            <v>9</v>
          </cell>
          <cell r="AK193">
            <v>5</v>
          </cell>
          <cell r="AL193">
            <v>9</v>
          </cell>
          <cell r="AM193">
            <v>9</v>
          </cell>
          <cell r="AQ193" t="str">
            <v>Si</v>
          </cell>
          <cell r="AR193" t="str">
            <v>Si</v>
          </cell>
          <cell r="AS193" t="str">
            <v>Si</v>
          </cell>
          <cell r="AT193">
            <v>4</v>
          </cell>
          <cell r="AU193" t="str">
            <v>5. Mucho mejor</v>
          </cell>
          <cell r="AV193" t="str">
            <v>4. Mejor</v>
          </cell>
          <cell r="AW193" t="str">
            <v>5. Mucho mejor</v>
          </cell>
        </row>
        <row r="194">
          <cell r="AH194">
            <v>7</v>
          </cell>
          <cell r="AI194">
            <v>7</v>
          </cell>
          <cell r="AJ194">
            <v>0</v>
          </cell>
          <cell r="AK194" t="str">
            <v>No sabe</v>
          </cell>
          <cell r="AL194">
            <v>7</v>
          </cell>
          <cell r="AM194">
            <v>8</v>
          </cell>
          <cell r="AQ194" t="str">
            <v>No</v>
          </cell>
          <cell r="AR194" t="str">
            <v>Si</v>
          </cell>
          <cell r="AS194" t="str">
            <v>Si</v>
          </cell>
          <cell r="AT194">
            <v>1</v>
          </cell>
          <cell r="AU194" t="str">
            <v>3. Igual</v>
          </cell>
          <cell r="AV194" t="str">
            <v>3. Igual</v>
          </cell>
          <cell r="AW194" t="str">
            <v>4. Mejor</v>
          </cell>
        </row>
        <row r="195">
          <cell r="AH195">
            <v>5</v>
          </cell>
          <cell r="AI195">
            <v>7</v>
          </cell>
          <cell r="AJ195">
            <v>5</v>
          </cell>
          <cell r="AK195" t="str">
            <v>No sabe</v>
          </cell>
          <cell r="AL195">
            <v>7</v>
          </cell>
          <cell r="AM195">
            <v>5</v>
          </cell>
          <cell r="AQ195" t="str">
            <v>No</v>
          </cell>
          <cell r="AR195" t="str">
            <v>Si</v>
          </cell>
          <cell r="AS195" t="str">
            <v>Si</v>
          </cell>
          <cell r="AT195">
            <v>1</v>
          </cell>
          <cell r="AU195" t="str">
            <v>4. Mejor</v>
          </cell>
          <cell r="AV195" t="str">
            <v>3. Igual</v>
          </cell>
          <cell r="AW195" t="str">
            <v>2. Peor</v>
          </cell>
        </row>
        <row r="196">
          <cell r="AH196">
            <v>4</v>
          </cell>
          <cell r="AI196">
            <v>8</v>
          </cell>
          <cell r="AJ196">
            <v>5</v>
          </cell>
          <cell r="AK196">
            <v>8</v>
          </cell>
          <cell r="AL196">
            <v>8</v>
          </cell>
          <cell r="AM196">
            <v>4</v>
          </cell>
          <cell r="AQ196" t="str">
            <v>No</v>
          </cell>
          <cell r="AR196" t="str">
            <v>Si</v>
          </cell>
          <cell r="AS196" t="str">
            <v>Si</v>
          </cell>
          <cell r="AT196">
            <v>4</v>
          </cell>
          <cell r="AU196" t="str">
            <v>4. Mejor</v>
          </cell>
          <cell r="AV196" t="str">
            <v>4. Mejor</v>
          </cell>
          <cell r="AW196" t="str">
            <v>2. Peor</v>
          </cell>
        </row>
        <row r="197">
          <cell r="AH197">
            <v>10</v>
          </cell>
          <cell r="AI197">
            <v>10</v>
          </cell>
          <cell r="AJ197">
            <v>8</v>
          </cell>
          <cell r="AK197">
            <v>5</v>
          </cell>
          <cell r="AL197">
            <v>10</v>
          </cell>
          <cell r="AM197">
            <v>9</v>
          </cell>
          <cell r="AQ197" t="str">
            <v>Si</v>
          </cell>
          <cell r="AR197" t="str">
            <v>Si</v>
          </cell>
          <cell r="AS197" t="str">
            <v>Si</v>
          </cell>
          <cell r="AT197">
            <v>1</v>
          </cell>
          <cell r="AU197" t="str">
            <v>3. Igual</v>
          </cell>
          <cell r="AV197" t="str">
            <v>3. Igual</v>
          </cell>
          <cell r="AW197" t="str">
            <v>4. Mejor</v>
          </cell>
        </row>
        <row r="198">
          <cell r="AH198">
            <v>10</v>
          </cell>
          <cell r="AI198">
            <v>7</v>
          </cell>
          <cell r="AJ198">
            <v>6</v>
          </cell>
          <cell r="AK198">
            <v>8</v>
          </cell>
          <cell r="AL198">
            <v>6</v>
          </cell>
          <cell r="AM198">
            <v>7</v>
          </cell>
          <cell r="AQ198" t="str">
            <v>Si</v>
          </cell>
          <cell r="AR198" t="str">
            <v>No</v>
          </cell>
          <cell r="AS198" t="str">
            <v>Si</v>
          </cell>
          <cell r="AT198">
            <v>1</v>
          </cell>
          <cell r="AU198" t="str">
            <v>2. Peor</v>
          </cell>
          <cell r="AV198" t="str">
            <v>3. Igual</v>
          </cell>
          <cell r="AW198" t="str">
            <v>3. Igual</v>
          </cell>
        </row>
        <row r="199">
          <cell r="AH199">
            <v>4</v>
          </cell>
          <cell r="AI199">
            <v>3</v>
          </cell>
          <cell r="AJ199">
            <v>0</v>
          </cell>
          <cell r="AK199" t="str">
            <v>No sabe</v>
          </cell>
          <cell r="AL199">
            <v>4</v>
          </cell>
          <cell r="AM199">
            <v>4</v>
          </cell>
          <cell r="AQ199" t="str">
            <v>No</v>
          </cell>
          <cell r="AR199" t="str">
            <v>Si</v>
          </cell>
          <cell r="AS199" t="str">
            <v>Si</v>
          </cell>
          <cell r="AT199">
            <v>1</v>
          </cell>
          <cell r="AU199" t="str">
            <v>2. Peor</v>
          </cell>
          <cell r="AV199" t="str">
            <v>4. Mejor</v>
          </cell>
          <cell r="AW199" t="str">
            <v>3. Igual</v>
          </cell>
        </row>
        <row r="200">
          <cell r="AH200">
            <v>1</v>
          </cell>
          <cell r="AI200">
            <v>9</v>
          </cell>
          <cell r="AJ200">
            <v>6</v>
          </cell>
          <cell r="AK200">
            <v>7</v>
          </cell>
          <cell r="AL200">
            <v>10</v>
          </cell>
          <cell r="AM200">
            <v>6</v>
          </cell>
          <cell r="AQ200" t="str">
            <v>No</v>
          </cell>
          <cell r="AR200" t="str">
            <v>No</v>
          </cell>
          <cell r="AS200" t="str">
            <v>Si</v>
          </cell>
          <cell r="AT200">
            <v>4</v>
          </cell>
          <cell r="AU200" t="str">
            <v>3. Igual</v>
          </cell>
          <cell r="AV200" t="str">
            <v>3. Igual</v>
          </cell>
          <cell r="AW200" t="str">
            <v>4. Mejor</v>
          </cell>
        </row>
        <row r="201">
          <cell r="AH201">
            <v>10</v>
          </cell>
          <cell r="AI201">
            <v>10</v>
          </cell>
          <cell r="AJ201">
            <v>10</v>
          </cell>
          <cell r="AK201">
            <v>8</v>
          </cell>
          <cell r="AL201">
            <v>10</v>
          </cell>
          <cell r="AM201">
            <v>10</v>
          </cell>
          <cell r="AQ201" t="str">
            <v>No</v>
          </cell>
          <cell r="AR201" t="str">
            <v>No</v>
          </cell>
          <cell r="AS201" t="str">
            <v>No</v>
          </cell>
          <cell r="AT201">
            <v>1</v>
          </cell>
          <cell r="AU201" t="str">
            <v>5. Mucho mejor</v>
          </cell>
          <cell r="AV201" t="str">
            <v>4. Mejor</v>
          </cell>
          <cell r="AW201" t="str">
            <v>5. Mucho mejor</v>
          </cell>
        </row>
        <row r="202">
          <cell r="AH202">
            <v>10</v>
          </cell>
          <cell r="AI202" t="str">
            <v>No sabe</v>
          </cell>
          <cell r="AJ202" t="str">
            <v>No sabe</v>
          </cell>
          <cell r="AK202">
            <v>10</v>
          </cell>
          <cell r="AL202">
            <v>10</v>
          </cell>
          <cell r="AM202" t="str">
            <v>No sabe</v>
          </cell>
          <cell r="AQ202" t="str">
            <v>Si</v>
          </cell>
          <cell r="AR202" t="str">
            <v>No</v>
          </cell>
          <cell r="AS202" t="str">
            <v>No</v>
          </cell>
          <cell r="AT202">
            <v>9</v>
          </cell>
          <cell r="AU202" t="str">
            <v>3. Igual</v>
          </cell>
          <cell r="AV202" t="str">
            <v>9. No sabe / No contesta (NO LEER)</v>
          </cell>
          <cell r="AW202" t="str">
            <v>9. No sabe / No contesta (NO LEER)</v>
          </cell>
        </row>
        <row r="203">
          <cell r="AH203">
            <v>6</v>
          </cell>
          <cell r="AI203">
            <v>9</v>
          </cell>
          <cell r="AJ203">
            <v>7</v>
          </cell>
          <cell r="AK203">
            <v>3</v>
          </cell>
          <cell r="AL203">
            <v>7</v>
          </cell>
          <cell r="AM203">
            <v>6</v>
          </cell>
          <cell r="AQ203" t="str">
            <v>Si</v>
          </cell>
          <cell r="AR203" t="str">
            <v>Si</v>
          </cell>
          <cell r="AS203" t="str">
            <v>Si</v>
          </cell>
          <cell r="AT203">
            <v>1</v>
          </cell>
          <cell r="AU203" t="str">
            <v>3. Igual</v>
          </cell>
          <cell r="AV203" t="str">
            <v>3. Igual</v>
          </cell>
          <cell r="AW203" t="str">
            <v>4. Mejor</v>
          </cell>
        </row>
        <row r="204">
          <cell r="AH204">
            <v>0</v>
          </cell>
          <cell r="AI204">
            <v>9</v>
          </cell>
          <cell r="AJ204">
            <v>0</v>
          </cell>
          <cell r="AK204" t="str">
            <v>No sabe</v>
          </cell>
          <cell r="AL204">
            <v>9</v>
          </cell>
          <cell r="AM204" t="str">
            <v>No sabe</v>
          </cell>
          <cell r="AQ204" t="str">
            <v>Si</v>
          </cell>
          <cell r="AR204" t="str">
            <v>Si</v>
          </cell>
          <cell r="AS204" t="str">
            <v>Si</v>
          </cell>
          <cell r="AT204">
            <v>1</v>
          </cell>
          <cell r="AU204" t="str">
            <v>3. Igual</v>
          </cell>
          <cell r="AV204" t="str">
            <v>9. No sabe / No contesta (NO LEER)</v>
          </cell>
          <cell r="AW204" t="str">
            <v>9. No sabe / No contesta (NO LEER)</v>
          </cell>
        </row>
        <row r="205">
          <cell r="AH205">
            <v>6</v>
          </cell>
          <cell r="AI205">
            <v>10</v>
          </cell>
          <cell r="AJ205">
            <v>8</v>
          </cell>
          <cell r="AK205">
            <v>6</v>
          </cell>
          <cell r="AL205">
            <v>10</v>
          </cell>
          <cell r="AM205">
            <v>8</v>
          </cell>
          <cell r="AQ205" t="str">
            <v>Si</v>
          </cell>
          <cell r="AR205" t="str">
            <v>Si</v>
          </cell>
          <cell r="AS205" t="str">
            <v>Si</v>
          </cell>
          <cell r="AT205">
            <v>1</v>
          </cell>
          <cell r="AU205" t="str">
            <v>5. Mucho mejor</v>
          </cell>
          <cell r="AV205" t="str">
            <v>4. Mejor</v>
          </cell>
          <cell r="AW205" t="str">
            <v>2. Peor</v>
          </cell>
        </row>
        <row r="206">
          <cell r="AH206">
            <v>10</v>
          </cell>
          <cell r="AI206">
            <v>5</v>
          </cell>
          <cell r="AJ206">
            <v>5</v>
          </cell>
          <cell r="AK206">
            <v>10</v>
          </cell>
          <cell r="AL206">
            <v>10</v>
          </cell>
          <cell r="AM206">
            <v>8</v>
          </cell>
          <cell r="AQ206" t="str">
            <v>No</v>
          </cell>
          <cell r="AR206" t="str">
            <v>Si</v>
          </cell>
          <cell r="AS206" t="str">
            <v>Si</v>
          </cell>
          <cell r="AT206">
            <v>1</v>
          </cell>
          <cell r="AU206" t="str">
            <v>3. Igual</v>
          </cell>
          <cell r="AV206" t="str">
            <v>3. Igual</v>
          </cell>
          <cell r="AW206" t="str">
            <v>3. Igual</v>
          </cell>
        </row>
        <row r="207">
          <cell r="AH207">
            <v>4</v>
          </cell>
          <cell r="AI207">
            <v>7</v>
          </cell>
          <cell r="AJ207">
            <v>5</v>
          </cell>
          <cell r="AK207">
            <v>6</v>
          </cell>
          <cell r="AL207">
            <v>6</v>
          </cell>
          <cell r="AM207">
            <v>6</v>
          </cell>
          <cell r="AQ207" t="str">
            <v>No</v>
          </cell>
          <cell r="AR207" t="str">
            <v>No</v>
          </cell>
          <cell r="AS207" t="str">
            <v>Si</v>
          </cell>
          <cell r="AT207">
            <v>1</v>
          </cell>
          <cell r="AU207" t="str">
            <v>3. Igual</v>
          </cell>
          <cell r="AV207" t="str">
            <v>3. Igual</v>
          </cell>
          <cell r="AW207" t="str">
            <v>3. Igual</v>
          </cell>
        </row>
        <row r="208">
          <cell r="AH208" t="str">
            <v>No sabe</v>
          </cell>
          <cell r="AI208" t="str">
            <v>No sabe</v>
          </cell>
          <cell r="AJ208" t="str">
            <v>No sabe</v>
          </cell>
          <cell r="AK208" t="str">
            <v>No sabe</v>
          </cell>
          <cell r="AL208" t="str">
            <v>No sabe</v>
          </cell>
          <cell r="AM208" t="str">
            <v>No sabe</v>
          </cell>
          <cell r="AQ208" t="str">
            <v>No</v>
          </cell>
          <cell r="AR208" t="str">
            <v>No</v>
          </cell>
          <cell r="AS208" t="str">
            <v>No</v>
          </cell>
          <cell r="AT208">
            <v>9</v>
          </cell>
          <cell r="AU208" t="str">
            <v>9. No sabe / No contesta (NO LEER)</v>
          </cell>
          <cell r="AV208" t="str">
            <v>9. No sabe / No contesta (NO LEER)</v>
          </cell>
          <cell r="AW208" t="str">
            <v>9. No sabe / No contesta (NO LEER)</v>
          </cell>
        </row>
        <row r="209">
          <cell r="AH209" t="str">
            <v>No sabe</v>
          </cell>
          <cell r="AI209" t="str">
            <v>No sabe</v>
          </cell>
          <cell r="AJ209" t="str">
            <v>No sabe</v>
          </cell>
          <cell r="AK209" t="str">
            <v>No sabe</v>
          </cell>
          <cell r="AL209" t="str">
            <v>No sabe</v>
          </cell>
          <cell r="AM209" t="str">
            <v>No sabe</v>
          </cell>
          <cell r="AQ209" t="str">
            <v>No</v>
          </cell>
          <cell r="AR209" t="str">
            <v>No</v>
          </cell>
          <cell r="AS209" t="str">
            <v>No</v>
          </cell>
          <cell r="AT209">
            <v>9</v>
          </cell>
          <cell r="AU209" t="str">
            <v>9. No sabe / No contesta (NO LEER)</v>
          </cell>
          <cell r="AV209" t="str">
            <v>9. No sabe / No contesta (NO LEER)</v>
          </cell>
          <cell r="AW209" t="str">
            <v>9. No sabe / No contesta (NO LEER)</v>
          </cell>
        </row>
        <row r="210">
          <cell r="AH210">
            <v>10</v>
          </cell>
          <cell r="AI210">
            <v>10</v>
          </cell>
          <cell r="AJ210">
            <v>10</v>
          </cell>
          <cell r="AK210">
            <v>10</v>
          </cell>
          <cell r="AL210">
            <v>10</v>
          </cell>
          <cell r="AM210">
            <v>10</v>
          </cell>
          <cell r="AQ210" t="str">
            <v>Si</v>
          </cell>
          <cell r="AR210" t="str">
            <v>Si</v>
          </cell>
          <cell r="AS210" t="str">
            <v>Si</v>
          </cell>
          <cell r="AT210">
            <v>1</v>
          </cell>
          <cell r="AU210" t="str">
            <v>5. Mucho mejor</v>
          </cell>
          <cell r="AV210" t="str">
            <v>5. Mucho mejor</v>
          </cell>
          <cell r="AW210" t="str">
            <v>5. Mucho mejor</v>
          </cell>
        </row>
        <row r="211">
          <cell r="AH211">
            <v>5</v>
          </cell>
          <cell r="AI211">
            <v>8</v>
          </cell>
          <cell r="AJ211">
            <v>3</v>
          </cell>
          <cell r="AK211">
            <v>7</v>
          </cell>
          <cell r="AL211">
            <v>7</v>
          </cell>
          <cell r="AM211">
            <v>7</v>
          </cell>
          <cell r="AQ211" t="str">
            <v>Si</v>
          </cell>
          <cell r="AR211" t="str">
            <v>Si</v>
          </cell>
          <cell r="AS211" t="str">
            <v>Si</v>
          </cell>
          <cell r="AT211">
            <v>1</v>
          </cell>
          <cell r="AU211" t="str">
            <v>4. Mejor</v>
          </cell>
          <cell r="AV211" t="str">
            <v>2. Peor</v>
          </cell>
          <cell r="AW211" t="str">
            <v>3. Igual</v>
          </cell>
        </row>
        <row r="212">
          <cell r="AH212">
            <v>9</v>
          </cell>
          <cell r="AI212">
            <v>9</v>
          </cell>
          <cell r="AJ212">
            <v>9</v>
          </cell>
          <cell r="AK212">
            <v>9</v>
          </cell>
          <cell r="AL212">
            <v>9</v>
          </cell>
          <cell r="AM212">
            <v>9</v>
          </cell>
          <cell r="AQ212" t="str">
            <v>No</v>
          </cell>
          <cell r="AR212" t="str">
            <v>Si</v>
          </cell>
          <cell r="AS212" t="str">
            <v>Si</v>
          </cell>
          <cell r="AT212">
            <v>1</v>
          </cell>
          <cell r="AU212" t="str">
            <v>3. Igual</v>
          </cell>
          <cell r="AV212" t="str">
            <v>3. Igual</v>
          </cell>
          <cell r="AW212" t="str">
            <v>3. Igual</v>
          </cell>
        </row>
        <row r="213">
          <cell r="AH213">
            <v>10</v>
          </cell>
          <cell r="AI213">
            <v>10</v>
          </cell>
          <cell r="AJ213">
            <v>10</v>
          </cell>
          <cell r="AK213">
            <v>8</v>
          </cell>
          <cell r="AL213">
            <v>10</v>
          </cell>
          <cell r="AM213">
            <v>10</v>
          </cell>
          <cell r="AQ213" t="str">
            <v>Si</v>
          </cell>
          <cell r="AR213" t="str">
            <v>Si</v>
          </cell>
          <cell r="AS213" t="str">
            <v>Si</v>
          </cell>
          <cell r="AT213">
            <v>1</v>
          </cell>
          <cell r="AU213" t="str">
            <v>4. Mejor</v>
          </cell>
          <cell r="AV213" t="str">
            <v>3. Igual</v>
          </cell>
          <cell r="AW213" t="str">
            <v>3. Igual</v>
          </cell>
        </row>
        <row r="214">
          <cell r="AH214">
            <v>5</v>
          </cell>
          <cell r="AI214">
            <v>10</v>
          </cell>
          <cell r="AJ214">
            <v>5</v>
          </cell>
          <cell r="AK214">
            <v>4</v>
          </cell>
          <cell r="AL214">
            <v>10</v>
          </cell>
          <cell r="AM214">
            <v>7</v>
          </cell>
          <cell r="AQ214" t="str">
            <v>No</v>
          </cell>
          <cell r="AR214" t="str">
            <v>Si</v>
          </cell>
          <cell r="AS214" t="str">
            <v>Si</v>
          </cell>
          <cell r="AT214">
            <v>1</v>
          </cell>
          <cell r="AU214" t="str">
            <v>3. Igual</v>
          </cell>
          <cell r="AV214" t="str">
            <v>3. Igual</v>
          </cell>
          <cell r="AW214" t="str">
            <v>4. Mejor</v>
          </cell>
        </row>
        <row r="215">
          <cell r="AH215">
            <v>7</v>
          </cell>
          <cell r="AI215">
            <v>10</v>
          </cell>
          <cell r="AJ215">
            <v>2</v>
          </cell>
          <cell r="AK215">
            <v>5</v>
          </cell>
          <cell r="AL215">
            <v>2</v>
          </cell>
          <cell r="AM215">
            <v>5</v>
          </cell>
          <cell r="AQ215" t="str">
            <v>No</v>
          </cell>
          <cell r="AR215" t="str">
            <v>No</v>
          </cell>
          <cell r="AS215" t="str">
            <v>No</v>
          </cell>
          <cell r="AT215">
            <v>1</v>
          </cell>
          <cell r="AU215" t="str">
            <v>2. Peor</v>
          </cell>
          <cell r="AV215" t="str">
            <v>3. Igual</v>
          </cell>
          <cell r="AW215" t="str">
            <v>3. Igual</v>
          </cell>
        </row>
        <row r="216">
          <cell r="AH216">
            <v>10</v>
          </cell>
          <cell r="AI216">
            <v>10</v>
          </cell>
          <cell r="AJ216">
            <v>10</v>
          </cell>
          <cell r="AK216">
            <v>0</v>
          </cell>
          <cell r="AL216">
            <v>10</v>
          </cell>
          <cell r="AM216">
            <v>10</v>
          </cell>
          <cell r="AQ216" t="str">
            <v>Si</v>
          </cell>
          <cell r="AR216" t="str">
            <v>Si</v>
          </cell>
          <cell r="AS216" t="str">
            <v>Si</v>
          </cell>
          <cell r="AT216">
            <v>4</v>
          </cell>
          <cell r="AU216" t="str">
            <v>4. Mejor</v>
          </cell>
          <cell r="AV216" t="str">
            <v>9. No sabe / No contesta (NO LEER)</v>
          </cell>
          <cell r="AW216" t="str">
            <v>4. Mejor</v>
          </cell>
        </row>
        <row r="217">
          <cell r="AH217">
            <v>9</v>
          </cell>
          <cell r="AI217">
            <v>8</v>
          </cell>
          <cell r="AJ217">
            <v>2</v>
          </cell>
          <cell r="AK217">
            <v>4</v>
          </cell>
          <cell r="AL217">
            <v>7</v>
          </cell>
          <cell r="AM217">
            <v>7</v>
          </cell>
          <cell r="AQ217" t="str">
            <v>No</v>
          </cell>
          <cell r="AR217" t="str">
            <v>No</v>
          </cell>
          <cell r="AS217" t="str">
            <v>No</v>
          </cell>
          <cell r="AT217">
            <v>2</v>
          </cell>
          <cell r="AU217" t="str">
            <v>3. Igual</v>
          </cell>
          <cell r="AV217" t="str">
            <v>2. Peor</v>
          </cell>
          <cell r="AW217" t="str">
            <v>4. Mejor</v>
          </cell>
        </row>
        <row r="218">
          <cell r="AH218" t="str">
            <v>Perdido</v>
          </cell>
          <cell r="AI218">
            <v>6</v>
          </cell>
          <cell r="AJ218">
            <v>0</v>
          </cell>
          <cell r="AK218">
            <v>7</v>
          </cell>
          <cell r="AL218">
            <v>7</v>
          </cell>
          <cell r="AM218">
            <v>5</v>
          </cell>
          <cell r="AQ218" t="str">
            <v>Si</v>
          </cell>
          <cell r="AR218" t="str">
            <v>Si</v>
          </cell>
          <cell r="AS218" t="str">
            <v>No</v>
          </cell>
          <cell r="AT218">
            <v>3</v>
          </cell>
          <cell r="AU218" t="str">
            <v>4. Mejor</v>
          </cell>
          <cell r="AV218" t="str">
            <v>4. Mejor</v>
          </cell>
          <cell r="AW218" t="str">
            <v>9. No sabe / No contesta (NO LEER)</v>
          </cell>
        </row>
        <row r="219">
          <cell r="AH219">
            <v>9</v>
          </cell>
          <cell r="AI219">
            <v>7</v>
          </cell>
          <cell r="AJ219">
            <v>8</v>
          </cell>
          <cell r="AK219">
            <v>9</v>
          </cell>
          <cell r="AL219">
            <v>10</v>
          </cell>
          <cell r="AM219">
            <v>8</v>
          </cell>
          <cell r="AQ219" t="str">
            <v>Si</v>
          </cell>
          <cell r="AR219" t="str">
            <v>Si</v>
          </cell>
          <cell r="AS219" t="str">
            <v>Si</v>
          </cell>
          <cell r="AT219">
            <v>4</v>
          </cell>
          <cell r="AU219" t="str">
            <v>4. Mejor</v>
          </cell>
          <cell r="AV219" t="str">
            <v>4. Mejor</v>
          </cell>
          <cell r="AW219" t="str">
            <v>4. Mejor</v>
          </cell>
        </row>
        <row r="220">
          <cell r="AH220">
            <v>7</v>
          </cell>
          <cell r="AI220">
            <v>9</v>
          </cell>
          <cell r="AJ220">
            <v>2</v>
          </cell>
          <cell r="AK220">
            <v>5</v>
          </cell>
          <cell r="AL220">
            <v>10</v>
          </cell>
          <cell r="AM220">
            <v>7</v>
          </cell>
          <cell r="AQ220" t="str">
            <v>No</v>
          </cell>
          <cell r="AR220" t="str">
            <v>Si</v>
          </cell>
          <cell r="AS220" t="str">
            <v>No</v>
          </cell>
          <cell r="AT220">
            <v>1</v>
          </cell>
          <cell r="AU220" t="str">
            <v>4. Mejor</v>
          </cell>
          <cell r="AV220" t="str">
            <v>3. Igual</v>
          </cell>
          <cell r="AW220" t="str">
            <v>3. Igual</v>
          </cell>
        </row>
        <row r="221">
          <cell r="AH221">
            <v>4</v>
          </cell>
          <cell r="AI221">
            <v>7</v>
          </cell>
          <cell r="AJ221">
            <v>0</v>
          </cell>
          <cell r="AK221">
            <v>1</v>
          </cell>
          <cell r="AL221">
            <v>7</v>
          </cell>
          <cell r="AM221">
            <v>4</v>
          </cell>
          <cell r="AQ221" t="str">
            <v>Si</v>
          </cell>
          <cell r="AR221" t="str">
            <v>Si</v>
          </cell>
          <cell r="AS221" t="str">
            <v>Si</v>
          </cell>
          <cell r="AT221">
            <v>1</v>
          </cell>
          <cell r="AU221" t="str">
            <v>3. Igual</v>
          </cell>
          <cell r="AV221" t="str">
            <v>1. Mucho peor</v>
          </cell>
          <cell r="AW221" t="str">
            <v>3. Igual</v>
          </cell>
        </row>
        <row r="222">
          <cell r="AH222">
            <v>0</v>
          </cell>
          <cell r="AI222">
            <v>10</v>
          </cell>
          <cell r="AJ222">
            <v>5</v>
          </cell>
          <cell r="AK222">
            <v>5</v>
          </cell>
          <cell r="AL222">
            <v>10</v>
          </cell>
          <cell r="AM222">
            <v>5</v>
          </cell>
          <cell r="AQ222" t="str">
            <v>No</v>
          </cell>
          <cell r="AR222" t="str">
            <v>Si</v>
          </cell>
          <cell r="AS222" t="str">
            <v>Si</v>
          </cell>
          <cell r="AT222">
            <v>1</v>
          </cell>
          <cell r="AU222" t="str">
            <v>1. Mucho peor</v>
          </cell>
          <cell r="AV222" t="str">
            <v>3. Igual</v>
          </cell>
          <cell r="AW222" t="str">
            <v>1. Mucho peor</v>
          </cell>
        </row>
        <row r="223">
          <cell r="AH223">
            <v>10</v>
          </cell>
          <cell r="AI223">
            <v>9</v>
          </cell>
          <cell r="AJ223">
            <v>9</v>
          </cell>
          <cell r="AK223">
            <v>9</v>
          </cell>
          <cell r="AL223">
            <v>10</v>
          </cell>
          <cell r="AM223">
            <v>10</v>
          </cell>
          <cell r="AQ223" t="str">
            <v>Si</v>
          </cell>
          <cell r="AR223" t="str">
            <v>Si</v>
          </cell>
          <cell r="AS223" t="str">
            <v>Si</v>
          </cell>
          <cell r="AT223">
            <v>1</v>
          </cell>
          <cell r="AU223" t="str">
            <v>4. Mejor</v>
          </cell>
          <cell r="AV223" t="str">
            <v>4. Mejor</v>
          </cell>
          <cell r="AW223" t="str">
            <v>4. Mejor</v>
          </cell>
        </row>
        <row r="224">
          <cell r="AH224">
            <v>10</v>
          </cell>
          <cell r="AI224">
            <v>10</v>
          </cell>
          <cell r="AJ224">
            <v>10</v>
          </cell>
          <cell r="AK224">
            <v>8</v>
          </cell>
          <cell r="AL224">
            <v>10</v>
          </cell>
          <cell r="AM224">
            <v>10</v>
          </cell>
          <cell r="AQ224" t="str">
            <v>Si</v>
          </cell>
          <cell r="AR224" t="str">
            <v>Si</v>
          </cell>
          <cell r="AS224" t="str">
            <v>Si</v>
          </cell>
          <cell r="AT224">
            <v>1</v>
          </cell>
          <cell r="AU224" t="str">
            <v>5. Mucho mejor</v>
          </cell>
          <cell r="AV224" t="str">
            <v>5. Mucho mejor</v>
          </cell>
          <cell r="AW224" t="str">
            <v>3. Igual</v>
          </cell>
        </row>
        <row r="225">
          <cell r="AH225">
            <v>6</v>
          </cell>
          <cell r="AI225">
            <v>6</v>
          </cell>
          <cell r="AJ225" t="str">
            <v>No sabe</v>
          </cell>
          <cell r="AK225">
            <v>6</v>
          </cell>
          <cell r="AL225">
            <v>6</v>
          </cell>
          <cell r="AM225">
            <v>6</v>
          </cell>
          <cell r="AQ225" t="str">
            <v>Si</v>
          </cell>
          <cell r="AR225" t="str">
            <v>Si</v>
          </cell>
          <cell r="AS225" t="str">
            <v>Si</v>
          </cell>
          <cell r="AT225">
            <v>1</v>
          </cell>
          <cell r="AU225" t="str">
            <v>3. Igual</v>
          </cell>
          <cell r="AV225" t="str">
            <v>3. Igual</v>
          </cell>
          <cell r="AW225" t="str">
            <v>3. Igual</v>
          </cell>
        </row>
        <row r="226">
          <cell r="AH226">
            <v>10</v>
          </cell>
          <cell r="AI226">
            <v>10</v>
          </cell>
          <cell r="AJ226">
            <v>10</v>
          </cell>
          <cell r="AK226" t="str">
            <v>No sabe</v>
          </cell>
          <cell r="AL226">
            <v>10</v>
          </cell>
          <cell r="AM226">
            <v>9</v>
          </cell>
          <cell r="AQ226" t="str">
            <v>Si</v>
          </cell>
          <cell r="AR226" t="str">
            <v>Si</v>
          </cell>
          <cell r="AS226" t="str">
            <v>Si</v>
          </cell>
          <cell r="AT226">
            <v>1</v>
          </cell>
          <cell r="AU226" t="str">
            <v>4. Mejor</v>
          </cell>
          <cell r="AV226" t="str">
            <v>4. Mejor</v>
          </cell>
          <cell r="AW226" t="str">
            <v>4. Mejor</v>
          </cell>
        </row>
        <row r="227">
          <cell r="AH227">
            <v>9</v>
          </cell>
          <cell r="AI227">
            <v>9</v>
          </cell>
          <cell r="AJ227">
            <v>10</v>
          </cell>
          <cell r="AK227">
            <v>8</v>
          </cell>
          <cell r="AL227">
            <v>10</v>
          </cell>
          <cell r="AM227">
            <v>9</v>
          </cell>
          <cell r="AQ227" t="str">
            <v>Si</v>
          </cell>
          <cell r="AR227" t="str">
            <v>Si</v>
          </cell>
          <cell r="AS227" t="str">
            <v>Si</v>
          </cell>
          <cell r="AT227">
            <v>1</v>
          </cell>
          <cell r="AU227" t="str">
            <v>4. Mejor</v>
          </cell>
          <cell r="AV227" t="str">
            <v>3. Igual</v>
          </cell>
          <cell r="AW227" t="str">
            <v>4. Mejor</v>
          </cell>
        </row>
        <row r="228">
          <cell r="AH228">
            <v>8</v>
          </cell>
          <cell r="AI228">
            <v>10</v>
          </cell>
          <cell r="AJ228">
            <v>10</v>
          </cell>
          <cell r="AK228">
            <v>7</v>
          </cell>
          <cell r="AL228">
            <v>10</v>
          </cell>
          <cell r="AM228">
            <v>9</v>
          </cell>
          <cell r="AQ228" t="str">
            <v>Si</v>
          </cell>
          <cell r="AR228" t="str">
            <v>Si</v>
          </cell>
          <cell r="AS228" t="str">
            <v>Si</v>
          </cell>
          <cell r="AT228">
            <v>1</v>
          </cell>
          <cell r="AU228" t="str">
            <v>3. Igual</v>
          </cell>
          <cell r="AV228" t="str">
            <v>3. Igual</v>
          </cell>
          <cell r="AW228" t="str">
            <v>4. Mejor</v>
          </cell>
        </row>
        <row r="229">
          <cell r="AH229">
            <v>8</v>
          </cell>
          <cell r="AI229">
            <v>10</v>
          </cell>
          <cell r="AJ229" t="str">
            <v>No sabe</v>
          </cell>
          <cell r="AK229" t="str">
            <v>No sabe</v>
          </cell>
          <cell r="AL229">
            <v>10</v>
          </cell>
          <cell r="AM229">
            <v>9</v>
          </cell>
          <cell r="AQ229" t="str">
            <v>No</v>
          </cell>
          <cell r="AR229" t="str">
            <v>Si</v>
          </cell>
          <cell r="AS229" t="str">
            <v>Si</v>
          </cell>
          <cell r="AT229">
            <v>1</v>
          </cell>
          <cell r="AU229" t="str">
            <v>3. Igual</v>
          </cell>
          <cell r="AV229" t="str">
            <v>3. Igual</v>
          </cell>
          <cell r="AW229" t="str">
            <v>2. Peor</v>
          </cell>
        </row>
        <row r="230">
          <cell r="AH230">
            <v>10</v>
          </cell>
          <cell r="AI230">
            <v>10</v>
          </cell>
          <cell r="AJ230">
            <v>10</v>
          </cell>
          <cell r="AK230">
            <v>6</v>
          </cell>
          <cell r="AL230">
            <v>9</v>
          </cell>
          <cell r="AM230">
            <v>9</v>
          </cell>
          <cell r="AQ230" t="str">
            <v>Si</v>
          </cell>
          <cell r="AR230" t="str">
            <v>Si</v>
          </cell>
          <cell r="AS230" t="str">
            <v>Si</v>
          </cell>
          <cell r="AT230">
            <v>1</v>
          </cell>
          <cell r="AU230" t="str">
            <v>4. Mejor</v>
          </cell>
          <cell r="AV230" t="str">
            <v>3. Igual</v>
          </cell>
          <cell r="AW230" t="str">
            <v>2. Peor</v>
          </cell>
        </row>
        <row r="231">
          <cell r="AH231">
            <v>8</v>
          </cell>
          <cell r="AI231">
            <v>8</v>
          </cell>
          <cell r="AJ231">
            <v>8</v>
          </cell>
          <cell r="AK231">
            <v>2</v>
          </cell>
          <cell r="AL231">
            <v>8</v>
          </cell>
          <cell r="AM231">
            <v>7</v>
          </cell>
          <cell r="AQ231" t="str">
            <v>Si</v>
          </cell>
          <cell r="AR231" t="str">
            <v>No</v>
          </cell>
          <cell r="AS231" t="str">
            <v>No</v>
          </cell>
          <cell r="AT231">
            <v>1</v>
          </cell>
          <cell r="AU231" t="str">
            <v>3. Igual</v>
          </cell>
          <cell r="AV231" t="str">
            <v>3. Igual</v>
          </cell>
          <cell r="AW231" t="str">
            <v>2. Peor</v>
          </cell>
        </row>
        <row r="232">
          <cell r="AH232">
            <v>3</v>
          </cell>
          <cell r="AI232">
            <v>5</v>
          </cell>
          <cell r="AJ232">
            <v>5</v>
          </cell>
          <cell r="AK232" t="str">
            <v>No sabe</v>
          </cell>
          <cell r="AL232">
            <v>9</v>
          </cell>
          <cell r="AM232">
            <v>6</v>
          </cell>
          <cell r="AQ232" t="str">
            <v>Si</v>
          </cell>
          <cell r="AR232" t="str">
            <v>No</v>
          </cell>
          <cell r="AS232" t="str">
            <v>No</v>
          </cell>
          <cell r="AT232">
            <v>2</v>
          </cell>
          <cell r="AU232" t="str">
            <v>3. Igual</v>
          </cell>
          <cell r="AV232" t="str">
            <v>3. Igual</v>
          </cell>
          <cell r="AW232" t="str">
            <v>2. Peor</v>
          </cell>
        </row>
        <row r="233">
          <cell r="AH233">
            <v>10</v>
          </cell>
          <cell r="AI233">
            <v>10</v>
          </cell>
          <cell r="AJ233">
            <v>10</v>
          </cell>
          <cell r="AK233">
            <v>10</v>
          </cell>
          <cell r="AL233">
            <v>10</v>
          </cell>
          <cell r="AM233">
            <v>10</v>
          </cell>
          <cell r="AQ233" t="str">
            <v>No</v>
          </cell>
          <cell r="AR233" t="str">
            <v>No</v>
          </cell>
          <cell r="AS233" t="str">
            <v>No</v>
          </cell>
          <cell r="AT233">
            <v>1</v>
          </cell>
          <cell r="AU233" t="str">
            <v>5. Mucho mejor</v>
          </cell>
          <cell r="AV233" t="str">
            <v>5. Mucho mejor</v>
          </cell>
          <cell r="AW233" t="str">
            <v>5. Mucho mejor</v>
          </cell>
        </row>
        <row r="234">
          <cell r="AH234">
            <v>8</v>
          </cell>
          <cell r="AI234">
            <v>8</v>
          </cell>
          <cell r="AJ234">
            <v>8</v>
          </cell>
          <cell r="AK234">
            <v>5</v>
          </cell>
          <cell r="AL234">
            <v>10</v>
          </cell>
          <cell r="AM234">
            <v>8</v>
          </cell>
          <cell r="AQ234" t="str">
            <v>Si</v>
          </cell>
          <cell r="AR234" t="str">
            <v>Si</v>
          </cell>
          <cell r="AS234" t="str">
            <v>Si</v>
          </cell>
          <cell r="AT234">
            <v>1</v>
          </cell>
          <cell r="AU234" t="str">
            <v>3. Igual</v>
          </cell>
          <cell r="AV234" t="str">
            <v>4. Mejor</v>
          </cell>
          <cell r="AW234" t="str">
            <v>4. Mejor</v>
          </cell>
        </row>
        <row r="235">
          <cell r="AH235">
            <v>5</v>
          </cell>
          <cell r="AI235">
            <v>7</v>
          </cell>
          <cell r="AJ235">
            <v>7</v>
          </cell>
          <cell r="AK235">
            <v>7</v>
          </cell>
          <cell r="AL235">
            <v>8</v>
          </cell>
          <cell r="AM235">
            <v>8</v>
          </cell>
          <cell r="AQ235" t="str">
            <v>Si</v>
          </cell>
          <cell r="AR235" t="str">
            <v>No</v>
          </cell>
          <cell r="AS235" t="str">
            <v>No</v>
          </cell>
          <cell r="AT235">
            <v>1</v>
          </cell>
          <cell r="AU235" t="str">
            <v>4. Mejor</v>
          </cell>
          <cell r="AV235" t="str">
            <v>4. Mejor</v>
          </cell>
          <cell r="AW235" t="str">
            <v>4. Mejor</v>
          </cell>
        </row>
        <row r="236">
          <cell r="AH236">
            <v>5</v>
          </cell>
          <cell r="AI236">
            <v>6</v>
          </cell>
          <cell r="AJ236" t="str">
            <v>No sabe</v>
          </cell>
          <cell r="AK236" t="str">
            <v>No sabe</v>
          </cell>
          <cell r="AL236">
            <v>8</v>
          </cell>
          <cell r="AM236">
            <v>6</v>
          </cell>
          <cell r="AQ236" t="str">
            <v>No</v>
          </cell>
          <cell r="AR236" t="str">
            <v>No</v>
          </cell>
          <cell r="AS236" t="str">
            <v>No</v>
          </cell>
          <cell r="AT236">
            <v>1</v>
          </cell>
          <cell r="AU236" t="str">
            <v>3. Igual</v>
          </cell>
          <cell r="AV236" t="str">
            <v>9. No sabe / No contesta (NO LEER)</v>
          </cell>
          <cell r="AW236" t="str">
            <v>2. Peor</v>
          </cell>
        </row>
        <row r="237">
          <cell r="AH237">
            <v>8</v>
          </cell>
          <cell r="AI237">
            <v>8</v>
          </cell>
          <cell r="AJ237">
            <v>8</v>
          </cell>
          <cell r="AK237">
            <v>7</v>
          </cell>
          <cell r="AL237">
            <v>8</v>
          </cell>
          <cell r="AM237">
            <v>8</v>
          </cell>
          <cell r="AQ237" t="str">
            <v>Si</v>
          </cell>
          <cell r="AR237" t="str">
            <v>Si</v>
          </cell>
          <cell r="AS237" t="str">
            <v>Si</v>
          </cell>
          <cell r="AT237">
            <v>1</v>
          </cell>
          <cell r="AU237" t="str">
            <v>3. Igual</v>
          </cell>
          <cell r="AV237" t="str">
            <v>3. Igual</v>
          </cell>
          <cell r="AW237" t="str">
            <v>2. Peor</v>
          </cell>
        </row>
        <row r="238">
          <cell r="AH238">
            <v>8</v>
          </cell>
          <cell r="AI238">
            <v>10</v>
          </cell>
          <cell r="AJ238">
            <v>4</v>
          </cell>
          <cell r="AK238">
            <v>3</v>
          </cell>
          <cell r="AL238">
            <v>10</v>
          </cell>
          <cell r="AM238">
            <v>5</v>
          </cell>
          <cell r="AQ238" t="str">
            <v>Si</v>
          </cell>
          <cell r="AR238" t="str">
            <v>No</v>
          </cell>
          <cell r="AS238" t="str">
            <v>Si</v>
          </cell>
          <cell r="AT238">
            <v>1</v>
          </cell>
          <cell r="AU238" t="str">
            <v>5. Mucho mejor</v>
          </cell>
          <cell r="AV238" t="str">
            <v>3. Igual</v>
          </cell>
          <cell r="AW238" t="str">
            <v>4. Mejor</v>
          </cell>
        </row>
        <row r="239">
          <cell r="AH239">
            <v>8</v>
          </cell>
          <cell r="AI239">
            <v>9</v>
          </cell>
          <cell r="AJ239">
            <v>5</v>
          </cell>
          <cell r="AK239">
            <v>8</v>
          </cell>
          <cell r="AL239">
            <v>9</v>
          </cell>
          <cell r="AM239">
            <v>7</v>
          </cell>
          <cell r="AQ239" t="str">
            <v>Si</v>
          </cell>
          <cell r="AR239" t="str">
            <v>No</v>
          </cell>
          <cell r="AS239" t="str">
            <v>No</v>
          </cell>
          <cell r="AT239">
            <v>1</v>
          </cell>
          <cell r="AU239" t="str">
            <v>3. Igual</v>
          </cell>
          <cell r="AV239" t="str">
            <v>3. Igual</v>
          </cell>
          <cell r="AW239" t="str">
            <v>3. Igual</v>
          </cell>
        </row>
        <row r="240">
          <cell r="AH240">
            <v>5</v>
          </cell>
          <cell r="AI240" t="str">
            <v>No sabe</v>
          </cell>
          <cell r="AJ240" t="str">
            <v>No sabe</v>
          </cell>
          <cell r="AK240" t="str">
            <v>No sabe</v>
          </cell>
          <cell r="AL240">
            <v>7</v>
          </cell>
          <cell r="AM240">
            <v>3</v>
          </cell>
          <cell r="AQ240" t="str">
            <v>Si</v>
          </cell>
          <cell r="AR240" t="str">
            <v>No</v>
          </cell>
          <cell r="AS240" t="str">
            <v>No</v>
          </cell>
          <cell r="AT240">
            <v>4</v>
          </cell>
          <cell r="AU240" t="str">
            <v>2. Peor</v>
          </cell>
          <cell r="AV240" t="str">
            <v>2. Peor</v>
          </cell>
          <cell r="AW240" t="str">
            <v>3. Igual</v>
          </cell>
        </row>
        <row r="241">
          <cell r="AH241">
            <v>9</v>
          </cell>
          <cell r="AI241">
            <v>10</v>
          </cell>
          <cell r="AJ241">
            <v>10</v>
          </cell>
          <cell r="AK241">
            <v>10</v>
          </cell>
          <cell r="AL241">
            <v>10</v>
          </cell>
          <cell r="AM241">
            <v>10</v>
          </cell>
          <cell r="AQ241" t="str">
            <v>Si</v>
          </cell>
          <cell r="AR241" t="str">
            <v>Si</v>
          </cell>
          <cell r="AS241" t="str">
            <v>Si</v>
          </cell>
          <cell r="AT241">
            <v>1</v>
          </cell>
          <cell r="AU241" t="str">
            <v>4. Mejor</v>
          </cell>
          <cell r="AV241" t="str">
            <v>4. Mejor</v>
          </cell>
          <cell r="AW241" t="str">
            <v>4. Mejor</v>
          </cell>
        </row>
        <row r="242">
          <cell r="AH242">
            <v>10</v>
          </cell>
          <cell r="AI242">
            <v>10</v>
          </cell>
          <cell r="AJ242">
            <v>10</v>
          </cell>
          <cell r="AK242">
            <v>10</v>
          </cell>
          <cell r="AL242">
            <v>10</v>
          </cell>
          <cell r="AM242">
            <v>10</v>
          </cell>
          <cell r="AQ242" t="str">
            <v>Si</v>
          </cell>
          <cell r="AR242" t="str">
            <v>No</v>
          </cell>
          <cell r="AS242" t="str">
            <v>Si</v>
          </cell>
          <cell r="AT242">
            <v>1</v>
          </cell>
          <cell r="AU242" t="str">
            <v>3. Igual</v>
          </cell>
          <cell r="AV242" t="str">
            <v>3. Igual</v>
          </cell>
          <cell r="AW242" t="str">
            <v>4. Mejor</v>
          </cell>
        </row>
        <row r="243">
          <cell r="AH243">
            <v>9</v>
          </cell>
          <cell r="AI243">
            <v>9</v>
          </cell>
          <cell r="AJ243">
            <v>5</v>
          </cell>
          <cell r="AK243">
            <v>8</v>
          </cell>
          <cell r="AL243">
            <v>10</v>
          </cell>
          <cell r="AM243">
            <v>10</v>
          </cell>
          <cell r="AQ243" t="str">
            <v>Si</v>
          </cell>
          <cell r="AR243" t="str">
            <v>No</v>
          </cell>
          <cell r="AS243" t="str">
            <v>No</v>
          </cell>
          <cell r="AT243">
            <v>1</v>
          </cell>
          <cell r="AU243" t="str">
            <v>3. Igual</v>
          </cell>
          <cell r="AV243" t="str">
            <v>4. Mejor</v>
          </cell>
          <cell r="AW243" t="str">
            <v>3. Igual</v>
          </cell>
        </row>
        <row r="244">
          <cell r="AH244">
            <v>4</v>
          </cell>
          <cell r="AI244">
            <v>6</v>
          </cell>
          <cell r="AJ244" t="str">
            <v>No sabe</v>
          </cell>
          <cell r="AK244">
            <v>8</v>
          </cell>
          <cell r="AL244">
            <v>10</v>
          </cell>
          <cell r="AM244">
            <v>7</v>
          </cell>
          <cell r="AQ244" t="str">
            <v>Si</v>
          </cell>
          <cell r="AR244" t="str">
            <v>Si</v>
          </cell>
          <cell r="AS244" t="str">
            <v>Si</v>
          </cell>
          <cell r="AT244">
            <v>1</v>
          </cell>
          <cell r="AU244" t="str">
            <v>3. Igual</v>
          </cell>
          <cell r="AV244" t="str">
            <v>3. Igual</v>
          </cell>
          <cell r="AW244" t="str">
            <v>1. Mucho peor</v>
          </cell>
        </row>
        <row r="245">
          <cell r="AH245">
            <v>7</v>
          </cell>
          <cell r="AI245">
            <v>7</v>
          </cell>
          <cell r="AJ245">
            <v>7</v>
          </cell>
          <cell r="AK245">
            <v>4</v>
          </cell>
          <cell r="AL245">
            <v>9</v>
          </cell>
          <cell r="AM245">
            <v>8</v>
          </cell>
          <cell r="AQ245" t="str">
            <v>No</v>
          </cell>
          <cell r="AR245" t="str">
            <v>No</v>
          </cell>
          <cell r="AS245" t="str">
            <v>No</v>
          </cell>
          <cell r="AT245">
            <v>1</v>
          </cell>
          <cell r="AU245" t="str">
            <v>4. Mejor</v>
          </cell>
          <cell r="AV245" t="str">
            <v>4. Mejor</v>
          </cell>
          <cell r="AW245" t="str">
            <v>4. Mejor</v>
          </cell>
        </row>
        <row r="246">
          <cell r="AH246">
            <v>3</v>
          </cell>
          <cell r="AI246">
            <v>0</v>
          </cell>
          <cell r="AJ246">
            <v>0</v>
          </cell>
          <cell r="AK246">
            <v>5</v>
          </cell>
          <cell r="AL246">
            <v>6</v>
          </cell>
          <cell r="AM246">
            <v>5</v>
          </cell>
          <cell r="AQ246" t="str">
            <v>No</v>
          </cell>
          <cell r="AR246" t="str">
            <v>No</v>
          </cell>
          <cell r="AS246" t="str">
            <v>No</v>
          </cell>
          <cell r="AT246">
            <v>1</v>
          </cell>
          <cell r="AU246" t="str">
            <v>2. Peor</v>
          </cell>
          <cell r="AV246" t="str">
            <v>2. Peor</v>
          </cell>
          <cell r="AW246" t="str">
            <v>2. Peor</v>
          </cell>
        </row>
        <row r="247">
          <cell r="AH247">
            <v>8</v>
          </cell>
          <cell r="AI247">
            <v>10</v>
          </cell>
          <cell r="AJ247" t="str">
            <v>No sabe</v>
          </cell>
          <cell r="AK247">
            <v>2</v>
          </cell>
          <cell r="AL247">
            <v>10</v>
          </cell>
          <cell r="AM247">
            <v>8</v>
          </cell>
          <cell r="AQ247" t="str">
            <v>No</v>
          </cell>
          <cell r="AR247" t="str">
            <v>No</v>
          </cell>
          <cell r="AS247" t="str">
            <v>No</v>
          </cell>
          <cell r="AT247">
            <v>1</v>
          </cell>
          <cell r="AU247" t="str">
            <v>4. Mejor</v>
          </cell>
          <cell r="AV247" t="str">
            <v>4. Mejor</v>
          </cell>
          <cell r="AW247" t="str">
            <v>2. Peor</v>
          </cell>
        </row>
        <row r="248">
          <cell r="AH248">
            <v>2</v>
          </cell>
          <cell r="AI248">
            <v>7</v>
          </cell>
          <cell r="AJ248" t="str">
            <v>No sabe</v>
          </cell>
          <cell r="AK248">
            <v>2</v>
          </cell>
          <cell r="AL248">
            <v>5</v>
          </cell>
          <cell r="AM248">
            <v>7</v>
          </cell>
          <cell r="AQ248" t="str">
            <v>Si</v>
          </cell>
          <cell r="AR248" t="str">
            <v>Si</v>
          </cell>
          <cell r="AS248" t="str">
            <v>Si</v>
          </cell>
          <cell r="AT248">
            <v>1</v>
          </cell>
          <cell r="AU248" t="str">
            <v>3. Igual</v>
          </cell>
          <cell r="AV248" t="str">
            <v>2. Peor</v>
          </cell>
          <cell r="AW248" t="str">
            <v>3. Igual</v>
          </cell>
        </row>
        <row r="249">
          <cell r="AH249">
            <v>0</v>
          </cell>
          <cell r="AI249">
            <v>0</v>
          </cell>
          <cell r="AJ249">
            <v>0</v>
          </cell>
          <cell r="AK249">
            <v>0</v>
          </cell>
          <cell r="AL249">
            <v>0</v>
          </cell>
          <cell r="AM249">
            <v>0</v>
          </cell>
          <cell r="AQ249" t="str">
            <v>No</v>
          </cell>
          <cell r="AR249" t="str">
            <v>No</v>
          </cell>
          <cell r="AS249" t="str">
            <v>No</v>
          </cell>
          <cell r="AT249">
            <v>1</v>
          </cell>
          <cell r="AU249" t="str">
            <v>2. Peor</v>
          </cell>
          <cell r="AV249" t="str">
            <v>2. Peor</v>
          </cell>
          <cell r="AW249" t="str">
            <v>1. Mucho peor</v>
          </cell>
        </row>
        <row r="250">
          <cell r="AH250">
            <v>8</v>
          </cell>
          <cell r="AI250">
            <v>8</v>
          </cell>
          <cell r="AJ250">
            <v>5</v>
          </cell>
          <cell r="AK250">
            <v>5</v>
          </cell>
          <cell r="AL250">
            <v>10</v>
          </cell>
          <cell r="AM250">
            <v>7</v>
          </cell>
          <cell r="AQ250" t="str">
            <v>No</v>
          </cell>
          <cell r="AR250" t="str">
            <v>Si</v>
          </cell>
          <cell r="AS250" t="str">
            <v>No</v>
          </cell>
          <cell r="AT250">
            <v>1</v>
          </cell>
          <cell r="AU250" t="str">
            <v>4. Mejor</v>
          </cell>
          <cell r="AV250" t="str">
            <v>3. Igual</v>
          </cell>
          <cell r="AW250" t="str">
            <v>3. Igual</v>
          </cell>
        </row>
        <row r="251">
          <cell r="AH251">
            <v>5</v>
          </cell>
          <cell r="AI251">
            <v>7</v>
          </cell>
          <cell r="AJ251" t="str">
            <v>No sabe</v>
          </cell>
          <cell r="AK251">
            <v>3</v>
          </cell>
          <cell r="AL251">
            <v>8</v>
          </cell>
          <cell r="AM251">
            <v>6</v>
          </cell>
          <cell r="AQ251" t="str">
            <v>Si</v>
          </cell>
          <cell r="AR251" t="str">
            <v>Si</v>
          </cell>
          <cell r="AS251" t="str">
            <v>Si</v>
          </cell>
          <cell r="AT251">
            <v>1</v>
          </cell>
          <cell r="AU251" t="str">
            <v>3. Igual</v>
          </cell>
          <cell r="AV251" t="str">
            <v>3. Igual</v>
          </cell>
          <cell r="AW251" t="str">
            <v>2. Peor</v>
          </cell>
        </row>
        <row r="252">
          <cell r="AH252">
            <v>9</v>
          </cell>
          <cell r="AI252">
            <v>8</v>
          </cell>
          <cell r="AJ252">
            <v>8</v>
          </cell>
          <cell r="AK252">
            <v>8</v>
          </cell>
          <cell r="AL252">
            <v>9</v>
          </cell>
          <cell r="AM252">
            <v>9</v>
          </cell>
          <cell r="AQ252" t="str">
            <v>Si</v>
          </cell>
          <cell r="AR252" t="str">
            <v>Si</v>
          </cell>
          <cell r="AS252" t="str">
            <v>Si</v>
          </cell>
          <cell r="AT252">
            <v>2</v>
          </cell>
          <cell r="AU252" t="str">
            <v>4. Mejor</v>
          </cell>
          <cell r="AV252" t="str">
            <v>4. Mejor</v>
          </cell>
          <cell r="AW252" t="str">
            <v>5. Mucho mejor</v>
          </cell>
        </row>
        <row r="253">
          <cell r="AH253">
            <v>9</v>
          </cell>
          <cell r="AI253">
            <v>9</v>
          </cell>
          <cell r="AJ253">
            <v>8</v>
          </cell>
          <cell r="AK253">
            <v>8</v>
          </cell>
          <cell r="AL253">
            <v>9</v>
          </cell>
          <cell r="AM253">
            <v>9</v>
          </cell>
          <cell r="AQ253" t="str">
            <v>No</v>
          </cell>
          <cell r="AR253" t="str">
            <v>No</v>
          </cell>
          <cell r="AS253" t="str">
            <v>No</v>
          </cell>
          <cell r="AT253">
            <v>2</v>
          </cell>
          <cell r="AU253" t="str">
            <v>3. Igual</v>
          </cell>
          <cell r="AV253" t="str">
            <v>3. Igual</v>
          </cell>
          <cell r="AW253" t="str">
            <v>3. Igual</v>
          </cell>
        </row>
        <row r="254">
          <cell r="AH254">
            <v>4</v>
          </cell>
          <cell r="AI254">
            <v>8</v>
          </cell>
          <cell r="AJ254">
            <v>9</v>
          </cell>
          <cell r="AK254">
            <v>2</v>
          </cell>
          <cell r="AL254">
            <v>10</v>
          </cell>
          <cell r="AM254">
            <v>8</v>
          </cell>
          <cell r="AQ254" t="str">
            <v>Si</v>
          </cell>
          <cell r="AR254" t="str">
            <v>No</v>
          </cell>
          <cell r="AS254" t="str">
            <v>No</v>
          </cell>
          <cell r="AT254">
            <v>1</v>
          </cell>
          <cell r="AU254" t="str">
            <v>4. Mejor</v>
          </cell>
          <cell r="AV254" t="str">
            <v>4. Mejor</v>
          </cell>
          <cell r="AW254" t="str">
            <v>2. Peor</v>
          </cell>
        </row>
        <row r="255">
          <cell r="AH255">
            <v>8</v>
          </cell>
          <cell r="AI255">
            <v>9</v>
          </cell>
          <cell r="AJ255">
            <v>8</v>
          </cell>
          <cell r="AK255" t="str">
            <v>No sabe</v>
          </cell>
          <cell r="AL255">
            <v>8</v>
          </cell>
          <cell r="AM255">
            <v>8</v>
          </cell>
          <cell r="AQ255" t="str">
            <v>Si</v>
          </cell>
          <cell r="AR255" t="str">
            <v>No</v>
          </cell>
          <cell r="AS255" t="str">
            <v>No</v>
          </cell>
          <cell r="AT255">
            <v>1</v>
          </cell>
          <cell r="AU255" t="str">
            <v>4. Mejor</v>
          </cell>
          <cell r="AV255" t="str">
            <v>4. Mejor</v>
          </cell>
          <cell r="AW255" t="str">
            <v>4. Mejor</v>
          </cell>
        </row>
        <row r="256">
          <cell r="AH256">
            <v>8</v>
          </cell>
          <cell r="AI256">
            <v>8</v>
          </cell>
          <cell r="AJ256">
            <v>8</v>
          </cell>
          <cell r="AK256">
            <v>5</v>
          </cell>
          <cell r="AL256">
            <v>8</v>
          </cell>
          <cell r="AM256">
            <v>8</v>
          </cell>
          <cell r="AQ256" t="str">
            <v>No</v>
          </cell>
          <cell r="AR256" t="str">
            <v>No</v>
          </cell>
          <cell r="AS256" t="str">
            <v>Si</v>
          </cell>
          <cell r="AT256">
            <v>4</v>
          </cell>
          <cell r="AU256" t="str">
            <v>3. Igual</v>
          </cell>
          <cell r="AV256" t="str">
            <v>3. Igual</v>
          </cell>
          <cell r="AW256" t="str">
            <v>2. Peor</v>
          </cell>
        </row>
        <row r="257">
          <cell r="AH257">
            <v>8</v>
          </cell>
          <cell r="AI257">
            <v>9</v>
          </cell>
          <cell r="AJ257">
            <v>10</v>
          </cell>
          <cell r="AK257">
            <v>9</v>
          </cell>
          <cell r="AL257">
            <v>9</v>
          </cell>
          <cell r="AM257">
            <v>9</v>
          </cell>
          <cell r="AQ257" t="str">
            <v>No</v>
          </cell>
          <cell r="AR257" t="str">
            <v>No</v>
          </cell>
          <cell r="AS257" t="str">
            <v>No</v>
          </cell>
          <cell r="AT257">
            <v>2</v>
          </cell>
          <cell r="AU257" t="str">
            <v>3. Igual</v>
          </cell>
          <cell r="AV257" t="str">
            <v>3. Igual</v>
          </cell>
          <cell r="AW257" t="str">
            <v>2. Peor</v>
          </cell>
        </row>
        <row r="258">
          <cell r="AH258">
            <v>9</v>
          </cell>
          <cell r="AI258">
            <v>9</v>
          </cell>
          <cell r="AJ258">
            <v>9</v>
          </cell>
          <cell r="AK258">
            <v>8</v>
          </cell>
          <cell r="AL258">
            <v>9</v>
          </cell>
          <cell r="AM258">
            <v>8</v>
          </cell>
          <cell r="AQ258" t="str">
            <v>Si</v>
          </cell>
          <cell r="AR258" t="str">
            <v>Si</v>
          </cell>
          <cell r="AS258" t="str">
            <v>Si</v>
          </cell>
          <cell r="AT258">
            <v>1</v>
          </cell>
          <cell r="AU258" t="str">
            <v>3. Igual</v>
          </cell>
          <cell r="AV258" t="str">
            <v>3. Igual</v>
          </cell>
          <cell r="AW258" t="str">
            <v>3. Igual</v>
          </cell>
        </row>
        <row r="259">
          <cell r="AH259">
            <v>5</v>
          </cell>
          <cell r="AI259">
            <v>3</v>
          </cell>
          <cell r="AJ259">
            <v>3</v>
          </cell>
          <cell r="AK259">
            <v>3</v>
          </cell>
          <cell r="AL259">
            <v>5</v>
          </cell>
          <cell r="AM259">
            <v>5</v>
          </cell>
          <cell r="AQ259" t="str">
            <v>Si</v>
          </cell>
          <cell r="AR259" t="str">
            <v>No</v>
          </cell>
          <cell r="AS259" t="str">
            <v>No</v>
          </cell>
          <cell r="AT259">
            <v>3</v>
          </cell>
          <cell r="AU259" t="str">
            <v>1. Mucho peor</v>
          </cell>
          <cell r="AV259" t="str">
            <v>2. Peor</v>
          </cell>
          <cell r="AW259" t="str">
            <v>2. Peor</v>
          </cell>
        </row>
        <row r="260">
          <cell r="AH260">
            <v>2</v>
          </cell>
          <cell r="AI260">
            <v>4</v>
          </cell>
          <cell r="AJ260">
            <v>5</v>
          </cell>
          <cell r="AK260">
            <v>3</v>
          </cell>
          <cell r="AL260">
            <v>6</v>
          </cell>
          <cell r="AM260">
            <v>4</v>
          </cell>
          <cell r="AQ260" t="str">
            <v>Si</v>
          </cell>
          <cell r="AR260" t="str">
            <v>Si</v>
          </cell>
          <cell r="AS260" t="str">
            <v>Si</v>
          </cell>
          <cell r="AT260">
            <v>3</v>
          </cell>
          <cell r="AU260" t="str">
            <v>1. Mucho peor</v>
          </cell>
          <cell r="AV260" t="str">
            <v>2. Peor</v>
          </cell>
          <cell r="AW260" t="str">
            <v>2. Peor</v>
          </cell>
        </row>
        <row r="261">
          <cell r="AH261">
            <v>7</v>
          </cell>
          <cell r="AI261">
            <v>8</v>
          </cell>
          <cell r="AJ261">
            <v>8</v>
          </cell>
          <cell r="AK261">
            <v>5</v>
          </cell>
          <cell r="AL261">
            <v>6</v>
          </cell>
          <cell r="AM261">
            <v>7</v>
          </cell>
          <cell r="AQ261" t="str">
            <v>Si</v>
          </cell>
          <cell r="AR261" t="str">
            <v>No</v>
          </cell>
          <cell r="AS261" t="str">
            <v>No</v>
          </cell>
          <cell r="AT261">
            <v>2</v>
          </cell>
          <cell r="AU261" t="str">
            <v>4. Mejor</v>
          </cell>
          <cell r="AV261" t="str">
            <v>3. Igual</v>
          </cell>
          <cell r="AW261" t="str">
            <v>4. Mejor</v>
          </cell>
        </row>
        <row r="262">
          <cell r="AH262">
            <v>5</v>
          </cell>
          <cell r="AI262">
            <v>7</v>
          </cell>
          <cell r="AJ262">
            <v>5</v>
          </cell>
          <cell r="AK262">
            <v>3</v>
          </cell>
          <cell r="AL262">
            <v>5</v>
          </cell>
          <cell r="AM262">
            <v>8</v>
          </cell>
          <cell r="AQ262" t="str">
            <v>Si</v>
          </cell>
          <cell r="AR262" t="str">
            <v>No</v>
          </cell>
          <cell r="AS262" t="str">
            <v>No</v>
          </cell>
          <cell r="AT262">
            <v>1</v>
          </cell>
          <cell r="AU262" t="str">
            <v>3. Igual</v>
          </cell>
          <cell r="AV262" t="str">
            <v>3. Igual</v>
          </cell>
          <cell r="AW262" t="str">
            <v>3. Igual</v>
          </cell>
        </row>
        <row r="263">
          <cell r="AH263">
            <v>8</v>
          </cell>
          <cell r="AI263">
            <v>7</v>
          </cell>
          <cell r="AJ263">
            <v>6</v>
          </cell>
          <cell r="AK263">
            <v>6</v>
          </cell>
          <cell r="AL263">
            <v>9</v>
          </cell>
          <cell r="AM263">
            <v>7</v>
          </cell>
          <cell r="AQ263" t="str">
            <v>No</v>
          </cell>
          <cell r="AR263" t="str">
            <v>Si</v>
          </cell>
          <cell r="AS263" t="str">
            <v>No</v>
          </cell>
          <cell r="AT263">
            <v>1</v>
          </cell>
          <cell r="AU263" t="str">
            <v>5. Mucho mejor</v>
          </cell>
          <cell r="AV263" t="str">
            <v>3. Igual</v>
          </cell>
          <cell r="AW263" t="str">
            <v>4. Mejor</v>
          </cell>
        </row>
        <row r="264">
          <cell r="AH264">
            <v>7</v>
          </cell>
          <cell r="AI264">
            <v>10</v>
          </cell>
          <cell r="AJ264">
            <v>10</v>
          </cell>
          <cell r="AK264">
            <v>6</v>
          </cell>
          <cell r="AL264">
            <v>10</v>
          </cell>
          <cell r="AM264">
            <v>8</v>
          </cell>
          <cell r="AQ264" t="str">
            <v>Si</v>
          </cell>
          <cell r="AR264" t="str">
            <v>Si</v>
          </cell>
          <cell r="AS264" t="str">
            <v>Si</v>
          </cell>
          <cell r="AT264">
            <v>1</v>
          </cell>
          <cell r="AU264" t="str">
            <v>3. Igual</v>
          </cell>
          <cell r="AV264" t="str">
            <v>3. Igual</v>
          </cell>
          <cell r="AW264" t="str">
            <v>2. Peor</v>
          </cell>
        </row>
        <row r="265">
          <cell r="AH265">
            <v>6</v>
          </cell>
          <cell r="AI265">
            <v>10</v>
          </cell>
          <cell r="AJ265">
            <v>9</v>
          </cell>
          <cell r="AK265">
            <v>5</v>
          </cell>
          <cell r="AL265">
            <v>10</v>
          </cell>
          <cell r="AM265">
            <v>7</v>
          </cell>
          <cell r="AQ265" t="str">
            <v>Si</v>
          </cell>
          <cell r="AR265" t="str">
            <v>Si</v>
          </cell>
          <cell r="AS265" t="str">
            <v>Si</v>
          </cell>
          <cell r="AT265">
            <v>3</v>
          </cell>
          <cell r="AU265" t="str">
            <v>3. Igual</v>
          </cell>
          <cell r="AV265" t="str">
            <v>3. Igual</v>
          </cell>
          <cell r="AW265" t="str">
            <v>3. Igual</v>
          </cell>
        </row>
        <row r="266">
          <cell r="AH266">
            <v>10</v>
          </cell>
          <cell r="AI266">
            <v>10</v>
          </cell>
          <cell r="AJ266">
            <v>10</v>
          </cell>
          <cell r="AK266">
            <v>10</v>
          </cell>
          <cell r="AL266">
            <v>10</v>
          </cell>
          <cell r="AM266">
            <v>10</v>
          </cell>
          <cell r="AQ266" t="str">
            <v>No</v>
          </cell>
          <cell r="AR266" t="str">
            <v>Si</v>
          </cell>
          <cell r="AS266" t="str">
            <v>Si</v>
          </cell>
          <cell r="AT266">
            <v>1</v>
          </cell>
          <cell r="AU266" t="str">
            <v>4. Mejor</v>
          </cell>
          <cell r="AV266" t="str">
            <v>4. Mejor</v>
          </cell>
          <cell r="AW266" t="str">
            <v>4. Mejor</v>
          </cell>
        </row>
        <row r="267">
          <cell r="AH267">
            <v>9</v>
          </cell>
          <cell r="AI267">
            <v>10</v>
          </cell>
          <cell r="AJ267">
            <v>10</v>
          </cell>
          <cell r="AK267">
            <v>9</v>
          </cell>
          <cell r="AL267">
            <v>10</v>
          </cell>
          <cell r="AM267">
            <v>10</v>
          </cell>
          <cell r="AQ267" t="str">
            <v>Si</v>
          </cell>
          <cell r="AR267" t="str">
            <v>Si</v>
          </cell>
          <cell r="AS267" t="str">
            <v>Si</v>
          </cell>
          <cell r="AT267">
            <v>1</v>
          </cell>
          <cell r="AU267" t="str">
            <v>5. Mucho mejor</v>
          </cell>
          <cell r="AV267" t="str">
            <v>4. Mejor</v>
          </cell>
          <cell r="AW267" t="str">
            <v>4. Mejor</v>
          </cell>
        </row>
        <row r="268">
          <cell r="AH268">
            <v>5</v>
          </cell>
          <cell r="AI268">
            <v>5</v>
          </cell>
          <cell r="AJ268">
            <v>5</v>
          </cell>
          <cell r="AK268">
            <v>6</v>
          </cell>
          <cell r="AL268">
            <v>6</v>
          </cell>
          <cell r="AM268">
            <v>6</v>
          </cell>
          <cell r="AQ268" t="str">
            <v>Si</v>
          </cell>
          <cell r="AR268" t="str">
            <v>Si</v>
          </cell>
          <cell r="AS268" t="str">
            <v>Si</v>
          </cell>
          <cell r="AT268">
            <v>1</v>
          </cell>
          <cell r="AU268" t="str">
            <v>5. Mucho mejor</v>
          </cell>
          <cell r="AV268" t="str">
            <v>4. Mejor</v>
          </cell>
          <cell r="AW268" t="str">
            <v>3. Igual</v>
          </cell>
        </row>
        <row r="269">
          <cell r="AH269">
            <v>9</v>
          </cell>
          <cell r="AI269">
            <v>10</v>
          </cell>
          <cell r="AJ269">
            <v>10</v>
          </cell>
          <cell r="AK269">
            <v>7</v>
          </cell>
          <cell r="AL269">
            <v>9</v>
          </cell>
          <cell r="AM269">
            <v>9</v>
          </cell>
          <cell r="AQ269" t="str">
            <v>Si</v>
          </cell>
          <cell r="AR269" t="str">
            <v>No</v>
          </cell>
          <cell r="AS269" t="str">
            <v>Si</v>
          </cell>
          <cell r="AT269">
            <v>1</v>
          </cell>
          <cell r="AU269" t="str">
            <v>4. Mejor</v>
          </cell>
          <cell r="AV269" t="str">
            <v>5. Mucho mejor</v>
          </cell>
          <cell r="AW269" t="str">
            <v>4. Mejor</v>
          </cell>
        </row>
        <row r="270">
          <cell r="AH270">
            <v>8</v>
          </cell>
          <cell r="AI270">
            <v>10</v>
          </cell>
          <cell r="AJ270">
            <v>10</v>
          </cell>
          <cell r="AK270">
            <v>6</v>
          </cell>
          <cell r="AL270">
            <v>10</v>
          </cell>
          <cell r="AM270">
            <v>10</v>
          </cell>
          <cell r="AQ270" t="str">
            <v>Si</v>
          </cell>
          <cell r="AR270" t="str">
            <v>Si</v>
          </cell>
          <cell r="AS270" t="str">
            <v>Si</v>
          </cell>
          <cell r="AT270">
            <v>2</v>
          </cell>
          <cell r="AU270" t="str">
            <v>5. Mucho mejor</v>
          </cell>
          <cell r="AV270" t="str">
            <v>5. Mucho mejor</v>
          </cell>
          <cell r="AW270" t="str">
            <v>3. Igual</v>
          </cell>
        </row>
        <row r="271">
          <cell r="AH271">
            <v>5</v>
          </cell>
          <cell r="AI271">
            <v>7</v>
          </cell>
          <cell r="AJ271" t="str">
            <v>No sabe</v>
          </cell>
          <cell r="AK271">
            <v>0</v>
          </cell>
          <cell r="AL271">
            <v>8</v>
          </cell>
          <cell r="AM271">
            <v>5</v>
          </cell>
          <cell r="AQ271" t="str">
            <v>Si</v>
          </cell>
          <cell r="AR271" t="str">
            <v>Si</v>
          </cell>
          <cell r="AS271" t="str">
            <v>No</v>
          </cell>
          <cell r="AT271">
            <v>1</v>
          </cell>
          <cell r="AU271" t="str">
            <v>3. Igual</v>
          </cell>
          <cell r="AV271" t="str">
            <v>3. Igual</v>
          </cell>
          <cell r="AW271" t="str">
            <v>2. Peor</v>
          </cell>
        </row>
        <row r="272">
          <cell r="AH272">
            <v>2</v>
          </cell>
          <cell r="AI272">
            <v>5</v>
          </cell>
          <cell r="AJ272">
            <v>1</v>
          </cell>
          <cell r="AK272">
            <v>5</v>
          </cell>
          <cell r="AL272">
            <v>8</v>
          </cell>
          <cell r="AM272">
            <v>5</v>
          </cell>
          <cell r="AQ272" t="str">
            <v>Si</v>
          </cell>
          <cell r="AR272" t="str">
            <v>Si</v>
          </cell>
          <cell r="AS272" t="str">
            <v>Si</v>
          </cell>
          <cell r="AT272">
            <v>1</v>
          </cell>
          <cell r="AU272" t="str">
            <v>3. Igual</v>
          </cell>
          <cell r="AV272" t="str">
            <v>3. Igual</v>
          </cell>
          <cell r="AW272" t="str">
            <v>2. Peor</v>
          </cell>
        </row>
        <row r="273">
          <cell r="AH273">
            <v>10</v>
          </cell>
          <cell r="AI273">
            <v>10</v>
          </cell>
          <cell r="AJ273">
            <v>10</v>
          </cell>
          <cell r="AK273">
            <v>8</v>
          </cell>
          <cell r="AL273">
            <v>10</v>
          </cell>
          <cell r="AM273">
            <v>10</v>
          </cell>
          <cell r="AQ273" t="str">
            <v>Si</v>
          </cell>
          <cell r="AR273" t="str">
            <v>Si</v>
          </cell>
          <cell r="AS273" t="str">
            <v>Si</v>
          </cell>
          <cell r="AT273">
            <v>1</v>
          </cell>
          <cell r="AU273" t="str">
            <v>5. Mucho mejor</v>
          </cell>
          <cell r="AV273" t="str">
            <v>5. Mucho mejor</v>
          </cell>
          <cell r="AW273" t="str">
            <v>4. Mejor</v>
          </cell>
        </row>
        <row r="274">
          <cell r="AH274">
            <v>6</v>
          </cell>
          <cell r="AI274">
            <v>6</v>
          </cell>
          <cell r="AJ274">
            <v>6</v>
          </cell>
          <cell r="AK274">
            <v>3</v>
          </cell>
          <cell r="AL274">
            <v>6</v>
          </cell>
          <cell r="AM274">
            <v>6</v>
          </cell>
          <cell r="AQ274" t="str">
            <v>No</v>
          </cell>
          <cell r="AR274" t="str">
            <v>Si</v>
          </cell>
          <cell r="AS274" t="str">
            <v>Si</v>
          </cell>
          <cell r="AT274">
            <v>1</v>
          </cell>
          <cell r="AU274" t="str">
            <v>3. Igual</v>
          </cell>
          <cell r="AV274" t="str">
            <v>3. Igual</v>
          </cell>
          <cell r="AW274" t="str">
            <v>3. Igual</v>
          </cell>
        </row>
        <row r="275">
          <cell r="AH275">
            <v>10</v>
          </cell>
          <cell r="AI275">
            <v>10</v>
          </cell>
          <cell r="AJ275">
            <v>8</v>
          </cell>
          <cell r="AK275">
            <v>3</v>
          </cell>
          <cell r="AL275">
            <v>10</v>
          </cell>
          <cell r="AM275">
            <v>9</v>
          </cell>
          <cell r="AQ275" t="str">
            <v>Si</v>
          </cell>
          <cell r="AR275" t="str">
            <v>Si</v>
          </cell>
          <cell r="AS275" t="str">
            <v>Si</v>
          </cell>
          <cell r="AT275">
            <v>1</v>
          </cell>
          <cell r="AU275" t="str">
            <v>5. Mucho mejor</v>
          </cell>
          <cell r="AV275" t="str">
            <v>3. Igual</v>
          </cell>
          <cell r="AW275" t="str">
            <v>4. Mejor</v>
          </cell>
        </row>
        <row r="276">
          <cell r="AH276">
            <v>10</v>
          </cell>
          <cell r="AI276">
            <v>10</v>
          </cell>
          <cell r="AJ276">
            <v>10</v>
          </cell>
          <cell r="AK276">
            <v>10</v>
          </cell>
          <cell r="AL276">
            <v>10</v>
          </cell>
          <cell r="AM276">
            <v>10</v>
          </cell>
          <cell r="AQ276" t="str">
            <v>Si</v>
          </cell>
          <cell r="AR276" t="str">
            <v>Si</v>
          </cell>
          <cell r="AS276" t="str">
            <v>Si</v>
          </cell>
          <cell r="AT276">
            <v>1</v>
          </cell>
          <cell r="AU276" t="str">
            <v>3. Igual</v>
          </cell>
          <cell r="AV276" t="str">
            <v>3. Igual</v>
          </cell>
          <cell r="AW276" t="str">
            <v>3. Igual</v>
          </cell>
        </row>
        <row r="277">
          <cell r="AH277">
            <v>3</v>
          </cell>
          <cell r="AI277">
            <v>5</v>
          </cell>
          <cell r="AJ277">
            <v>0</v>
          </cell>
          <cell r="AK277">
            <v>5</v>
          </cell>
          <cell r="AL277">
            <v>7</v>
          </cell>
          <cell r="AM277">
            <v>6</v>
          </cell>
          <cell r="AQ277" t="str">
            <v>No</v>
          </cell>
          <cell r="AR277" t="str">
            <v>Si</v>
          </cell>
          <cell r="AS277" t="str">
            <v>Si</v>
          </cell>
          <cell r="AT277">
            <v>1</v>
          </cell>
          <cell r="AU277" t="str">
            <v>3. Igual</v>
          </cell>
          <cell r="AV277" t="str">
            <v>3. Igual</v>
          </cell>
          <cell r="AW277" t="str">
            <v>2. Peor</v>
          </cell>
        </row>
        <row r="278">
          <cell r="AH278">
            <v>8</v>
          </cell>
          <cell r="AI278">
            <v>10</v>
          </cell>
          <cell r="AJ278">
            <v>8</v>
          </cell>
          <cell r="AK278">
            <v>9</v>
          </cell>
          <cell r="AL278">
            <v>8</v>
          </cell>
          <cell r="AM278">
            <v>9</v>
          </cell>
          <cell r="AQ278" t="str">
            <v>Si</v>
          </cell>
          <cell r="AR278" t="str">
            <v>Si</v>
          </cell>
          <cell r="AS278" t="str">
            <v>No</v>
          </cell>
          <cell r="AT278">
            <v>1</v>
          </cell>
          <cell r="AU278" t="str">
            <v>3. Igual</v>
          </cell>
          <cell r="AV278" t="str">
            <v>2. Peor</v>
          </cell>
          <cell r="AW278" t="str">
            <v>4. Mejor</v>
          </cell>
        </row>
        <row r="279">
          <cell r="AH279">
            <v>0</v>
          </cell>
          <cell r="AI279">
            <v>0</v>
          </cell>
          <cell r="AJ279">
            <v>0</v>
          </cell>
          <cell r="AK279" t="str">
            <v>No sabe</v>
          </cell>
          <cell r="AL279">
            <v>0</v>
          </cell>
          <cell r="AM279">
            <v>0</v>
          </cell>
          <cell r="AQ279" t="str">
            <v>Si</v>
          </cell>
          <cell r="AR279" t="str">
            <v>Si</v>
          </cell>
          <cell r="AS279" t="str">
            <v>Si</v>
          </cell>
          <cell r="AT279">
            <v>4</v>
          </cell>
          <cell r="AU279" t="str">
            <v>2. Peor</v>
          </cell>
          <cell r="AV279" t="str">
            <v>2. Peor</v>
          </cell>
          <cell r="AW279" t="str">
            <v>1. Mucho peor</v>
          </cell>
        </row>
        <row r="280">
          <cell r="AH280">
            <v>10</v>
          </cell>
          <cell r="AI280">
            <v>8</v>
          </cell>
          <cell r="AJ280">
            <v>8</v>
          </cell>
          <cell r="AK280">
            <v>8</v>
          </cell>
          <cell r="AL280">
            <v>10</v>
          </cell>
          <cell r="AM280">
            <v>10</v>
          </cell>
          <cell r="AQ280" t="str">
            <v>Si</v>
          </cell>
          <cell r="AR280" t="str">
            <v>No</v>
          </cell>
          <cell r="AS280" t="str">
            <v>No</v>
          </cell>
          <cell r="AT280">
            <v>1</v>
          </cell>
          <cell r="AU280" t="str">
            <v>3. Igual</v>
          </cell>
          <cell r="AV280" t="str">
            <v>3. Igual</v>
          </cell>
          <cell r="AW280" t="str">
            <v>2. Peor</v>
          </cell>
        </row>
        <row r="281">
          <cell r="AH281">
            <v>10</v>
          </cell>
          <cell r="AI281">
            <v>10</v>
          </cell>
          <cell r="AJ281">
            <v>10</v>
          </cell>
          <cell r="AK281" t="str">
            <v>No sabe</v>
          </cell>
          <cell r="AL281">
            <v>10</v>
          </cell>
          <cell r="AM281">
            <v>10</v>
          </cell>
          <cell r="AQ281" t="str">
            <v>Si</v>
          </cell>
          <cell r="AR281" t="str">
            <v>Si</v>
          </cell>
          <cell r="AS281" t="str">
            <v>No</v>
          </cell>
          <cell r="AT281">
            <v>3</v>
          </cell>
          <cell r="AU281" t="str">
            <v>4. Mejor</v>
          </cell>
          <cell r="AV281" t="str">
            <v>4. Mejor</v>
          </cell>
          <cell r="AW281" t="str">
            <v>4. Mejor</v>
          </cell>
        </row>
        <row r="282">
          <cell r="AH282">
            <v>6</v>
          </cell>
          <cell r="AI282">
            <v>7</v>
          </cell>
          <cell r="AJ282">
            <v>3</v>
          </cell>
          <cell r="AK282">
            <v>8</v>
          </cell>
          <cell r="AL282">
            <v>6</v>
          </cell>
          <cell r="AM282">
            <v>7</v>
          </cell>
          <cell r="AQ282" t="str">
            <v>Si</v>
          </cell>
          <cell r="AR282" t="str">
            <v>Si</v>
          </cell>
          <cell r="AS282" t="str">
            <v>Si</v>
          </cell>
          <cell r="AT282">
            <v>1</v>
          </cell>
          <cell r="AU282" t="str">
            <v>2. Peor</v>
          </cell>
          <cell r="AV282" t="str">
            <v>2. Peor</v>
          </cell>
          <cell r="AW282" t="str">
            <v>4. Mejor</v>
          </cell>
        </row>
        <row r="283">
          <cell r="AH283">
            <v>8</v>
          </cell>
          <cell r="AI283">
            <v>10</v>
          </cell>
          <cell r="AJ283">
            <v>10</v>
          </cell>
          <cell r="AK283">
            <v>6</v>
          </cell>
          <cell r="AL283">
            <v>9</v>
          </cell>
          <cell r="AM283">
            <v>9</v>
          </cell>
          <cell r="AQ283" t="str">
            <v>Si</v>
          </cell>
          <cell r="AR283" t="str">
            <v>Si</v>
          </cell>
          <cell r="AS283" t="str">
            <v>Si</v>
          </cell>
          <cell r="AT283">
            <v>1</v>
          </cell>
          <cell r="AU283" t="str">
            <v>4. Mejor</v>
          </cell>
          <cell r="AV283" t="str">
            <v>5. Mucho mejor</v>
          </cell>
          <cell r="AW283" t="str">
            <v>5. Mucho mejor</v>
          </cell>
        </row>
        <row r="284">
          <cell r="AH284">
            <v>8</v>
          </cell>
          <cell r="AI284">
            <v>9</v>
          </cell>
          <cell r="AJ284">
            <v>10</v>
          </cell>
          <cell r="AK284">
            <v>5</v>
          </cell>
          <cell r="AL284">
            <v>8</v>
          </cell>
          <cell r="AM284">
            <v>8</v>
          </cell>
          <cell r="AQ284" t="str">
            <v>Si</v>
          </cell>
          <cell r="AR284" t="str">
            <v>No</v>
          </cell>
          <cell r="AS284" t="str">
            <v>Si</v>
          </cell>
          <cell r="AT284">
            <v>1</v>
          </cell>
          <cell r="AU284" t="str">
            <v>4. Mejor</v>
          </cell>
          <cell r="AV284" t="str">
            <v>4. Mejor</v>
          </cell>
          <cell r="AW284" t="str">
            <v>5. Mucho mejor</v>
          </cell>
        </row>
        <row r="285">
          <cell r="AH285">
            <v>5</v>
          </cell>
          <cell r="AI285">
            <v>5</v>
          </cell>
          <cell r="AJ285">
            <v>5</v>
          </cell>
          <cell r="AK285">
            <v>0</v>
          </cell>
          <cell r="AL285">
            <v>5</v>
          </cell>
          <cell r="AM285">
            <v>4</v>
          </cell>
          <cell r="AQ285" t="str">
            <v>Si</v>
          </cell>
          <cell r="AR285" t="str">
            <v>Si</v>
          </cell>
          <cell r="AS285" t="str">
            <v>Si</v>
          </cell>
          <cell r="AT285">
            <v>1</v>
          </cell>
          <cell r="AU285" t="str">
            <v>2. Peor</v>
          </cell>
          <cell r="AV285" t="str">
            <v>9. No sabe / No contesta (NO LEER)</v>
          </cell>
          <cell r="AW285" t="str">
            <v>2. Peor</v>
          </cell>
        </row>
        <row r="286">
          <cell r="AH286">
            <v>7</v>
          </cell>
          <cell r="AI286">
            <v>9</v>
          </cell>
          <cell r="AJ286">
            <v>8</v>
          </cell>
          <cell r="AK286">
            <v>7</v>
          </cell>
          <cell r="AL286">
            <v>8</v>
          </cell>
          <cell r="AM286">
            <v>8</v>
          </cell>
          <cell r="AQ286" t="str">
            <v>No</v>
          </cell>
          <cell r="AR286" t="str">
            <v>No</v>
          </cell>
          <cell r="AS286" t="str">
            <v>No</v>
          </cell>
          <cell r="AT286">
            <v>1</v>
          </cell>
          <cell r="AU286" t="str">
            <v>3. Igual</v>
          </cell>
          <cell r="AV286" t="str">
            <v>3. Igual</v>
          </cell>
          <cell r="AW286" t="str">
            <v>4. Mejor</v>
          </cell>
        </row>
        <row r="287">
          <cell r="AH287">
            <v>10</v>
          </cell>
          <cell r="AI287">
            <v>10</v>
          </cell>
          <cell r="AJ287" t="str">
            <v>No sabe</v>
          </cell>
          <cell r="AK287">
            <v>2</v>
          </cell>
          <cell r="AL287">
            <v>10</v>
          </cell>
          <cell r="AM287">
            <v>9</v>
          </cell>
          <cell r="AQ287" t="str">
            <v>No</v>
          </cell>
          <cell r="AR287" t="str">
            <v>No</v>
          </cell>
          <cell r="AS287" t="str">
            <v>No</v>
          </cell>
          <cell r="AT287">
            <v>1</v>
          </cell>
          <cell r="AU287" t="str">
            <v>4. Mejor</v>
          </cell>
          <cell r="AV287" t="str">
            <v>3. Igual</v>
          </cell>
          <cell r="AW287" t="str">
            <v>4. Mejor</v>
          </cell>
        </row>
        <row r="288">
          <cell r="AH288">
            <v>5</v>
          </cell>
          <cell r="AI288">
            <v>9</v>
          </cell>
          <cell r="AJ288">
            <v>8</v>
          </cell>
          <cell r="AK288" t="str">
            <v>No sabe</v>
          </cell>
          <cell r="AL288">
            <v>8</v>
          </cell>
          <cell r="AM288">
            <v>8</v>
          </cell>
          <cell r="AQ288" t="str">
            <v>No</v>
          </cell>
          <cell r="AR288" t="str">
            <v>Si</v>
          </cell>
          <cell r="AS288" t="str">
            <v>No</v>
          </cell>
          <cell r="AT288">
            <v>1</v>
          </cell>
          <cell r="AU288" t="str">
            <v>3. Igual</v>
          </cell>
          <cell r="AV288" t="str">
            <v>3. Igual</v>
          </cell>
          <cell r="AW288" t="str">
            <v>3. Igual</v>
          </cell>
        </row>
        <row r="289">
          <cell r="AH289">
            <v>7</v>
          </cell>
          <cell r="AI289">
            <v>10</v>
          </cell>
          <cell r="AJ289">
            <v>9</v>
          </cell>
          <cell r="AK289">
            <v>5</v>
          </cell>
          <cell r="AL289">
            <v>10</v>
          </cell>
          <cell r="AM289">
            <v>9</v>
          </cell>
          <cell r="AQ289" t="str">
            <v>Si</v>
          </cell>
          <cell r="AR289" t="str">
            <v>Si</v>
          </cell>
          <cell r="AS289" t="str">
            <v>No</v>
          </cell>
          <cell r="AT289">
            <v>1</v>
          </cell>
          <cell r="AU289" t="str">
            <v>4. Mejor</v>
          </cell>
          <cell r="AV289" t="str">
            <v>2. Peor</v>
          </cell>
          <cell r="AW289" t="str">
            <v>5. Mucho mejor</v>
          </cell>
        </row>
        <row r="290">
          <cell r="AH290">
            <v>10</v>
          </cell>
          <cell r="AI290">
            <v>9</v>
          </cell>
          <cell r="AJ290">
            <v>9</v>
          </cell>
          <cell r="AK290">
            <v>7</v>
          </cell>
          <cell r="AL290">
            <v>10</v>
          </cell>
          <cell r="AM290">
            <v>10</v>
          </cell>
          <cell r="AQ290" t="str">
            <v>No</v>
          </cell>
          <cell r="AR290" t="str">
            <v>Si</v>
          </cell>
          <cell r="AS290" t="str">
            <v>Si</v>
          </cell>
          <cell r="AT290">
            <v>1</v>
          </cell>
          <cell r="AU290" t="str">
            <v>3. Igual</v>
          </cell>
          <cell r="AV290" t="str">
            <v>3. Igual</v>
          </cell>
          <cell r="AW290" t="str">
            <v>2. Peor</v>
          </cell>
        </row>
        <row r="291">
          <cell r="AH291">
            <v>10</v>
          </cell>
          <cell r="AI291">
            <v>10</v>
          </cell>
          <cell r="AJ291">
            <v>10</v>
          </cell>
          <cell r="AK291">
            <v>7</v>
          </cell>
          <cell r="AL291">
            <v>10</v>
          </cell>
          <cell r="AM291">
            <v>10</v>
          </cell>
          <cell r="AQ291" t="str">
            <v>Si</v>
          </cell>
          <cell r="AR291" t="str">
            <v>Si</v>
          </cell>
          <cell r="AS291" t="str">
            <v>No</v>
          </cell>
          <cell r="AT291">
            <v>1</v>
          </cell>
          <cell r="AU291" t="str">
            <v>5. Mucho mejor</v>
          </cell>
          <cell r="AV291" t="str">
            <v>5. Mucho mejor</v>
          </cell>
          <cell r="AW291" t="str">
            <v>5. Mucho mejor</v>
          </cell>
        </row>
        <row r="292">
          <cell r="AH292">
            <v>10</v>
          </cell>
          <cell r="AI292">
            <v>10</v>
          </cell>
          <cell r="AJ292">
            <v>10</v>
          </cell>
          <cell r="AK292">
            <v>10</v>
          </cell>
          <cell r="AL292">
            <v>10</v>
          </cell>
          <cell r="AM292">
            <v>10</v>
          </cell>
          <cell r="AQ292" t="str">
            <v>Si</v>
          </cell>
          <cell r="AR292" t="str">
            <v>No</v>
          </cell>
          <cell r="AS292" t="str">
            <v>Si</v>
          </cell>
          <cell r="AT292">
            <v>1</v>
          </cell>
          <cell r="AU292" t="str">
            <v>5. Mucho mejor</v>
          </cell>
          <cell r="AV292" t="str">
            <v>3. Igual</v>
          </cell>
          <cell r="AW292" t="str">
            <v>3. Igual</v>
          </cell>
        </row>
        <row r="293">
          <cell r="AH293">
            <v>5</v>
          </cell>
          <cell r="AI293">
            <v>4</v>
          </cell>
          <cell r="AJ293">
            <v>0</v>
          </cell>
          <cell r="AK293">
            <v>3</v>
          </cell>
          <cell r="AL293">
            <v>0</v>
          </cell>
          <cell r="AM293">
            <v>3</v>
          </cell>
          <cell r="AQ293" t="str">
            <v>Si</v>
          </cell>
          <cell r="AR293" t="str">
            <v>No</v>
          </cell>
          <cell r="AS293" t="str">
            <v>Si</v>
          </cell>
          <cell r="AT293">
            <v>9</v>
          </cell>
          <cell r="AU293" t="str">
            <v>2. Peor</v>
          </cell>
          <cell r="AV293" t="str">
            <v>2. Peor</v>
          </cell>
          <cell r="AW293" t="str">
            <v>2. Peor</v>
          </cell>
        </row>
        <row r="294">
          <cell r="AH294">
            <v>8</v>
          </cell>
          <cell r="AI294">
            <v>8</v>
          </cell>
          <cell r="AJ294">
            <v>5</v>
          </cell>
          <cell r="AK294">
            <v>7</v>
          </cell>
          <cell r="AL294">
            <v>8</v>
          </cell>
          <cell r="AM294">
            <v>8</v>
          </cell>
          <cell r="AQ294" t="str">
            <v>Si</v>
          </cell>
          <cell r="AR294" t="str">
            <v>No</v>
          </cell>
          <cell r="AS294" t="str">
            <v>No</v>
          </cell>
          <cell r="AT294">
            <v>3</v>
          </cell>
          <cell r="AU294" t="str">
            <v>5. Mucho mejor</v>
          </cell>
          <cell r="AV294" t="str">
            <v>3. Igual</v>
          </cell>
          <cell r="AW294" t="str">
            <v>3. Igual</v>
          </cell>
        </row>
        <row r="295">
          <cell r="AH295">
            <v>4</v>
          </cell>
          <cell r="AI295">
            <v>6</v>
          </cell>
          <cell r="AJ295">
            <v>8</v>
          </cell>
          <cell r="AK295">
            <v>10</v>
          </cell>
          <cell r="AL295">
            <v>6</v>
          </cell>
          <cell r="AM295">
            <v>8</v>
          </cell>
          <cell r="AQ295" t="str">
            <v>No</v>
          </cell>
          <cell r="AR295" t="str">
            <v>No</v>
          </cell>
          <cell r="AS295" t="str">
            <v>Si</v>
          </cell>
          <cell r="AT295">
            <v>4</v>
          </cell>
          <cell r="AU295" t="str">
            <v>4. Mejor</v>
          </cell>
          <cell r="AV295" t="str">
            <v>4. Mejor</v>
          </cell>
          <cell r="AW295" t="str">
            <v>4. Mejor</v>
          </cell>
        </row>
        <row r="296">
          <cell r="AH296">
            <v>8</v>
          </cell>
          <cell r="AI296">
            <v>8</v>
          </cell>
          <cell r="AJ296">
            <v>7</v>
          </cell>
          <cell r="AK296">
            <v>4</v>
          </cell>
          <cell r="AL296">
            <v>7</v>
          </cell>
          <cell r="AM296">
            <v>10</v>
          </cell>
          <cell r="AQ296" t="str">
            <v>Si</v>
          </cell>
          <cell r="AR296" t="str">
            <v>Si</v>
          </cell>
          <cell r="AS296" t="str">
            <v>Si</v>
          </cell>
          <cell r="AT296">
            <v>1</v>
          </cell>
          <cell r="AU296" t="str">
            <v>4. Mejor</v>
          </cell>
          <cell r="AV296" t="str">
            <v>3. Igual</v>
          </cell>
          <cell r="AW296" t="str">
            <v>4. Mejor</v>
          </cell>
        </row>
        <row r="297">
          <cell r="AH297">
            <v>8</v>
          </cell>
          <cell r="AI297">
            <v>2</v>
          </cell>
          <cell r="AJ297">
            <v>0</v>
          </cell>
          <cell r="AK297">
            <v>4</v>
          </cell>
          <cell r="AL297">
            <v>0</v>
          </cell>
          <cell r="AM297">
            <v>1</v>
          </cell>
          <cell r="AQ297" t="str">
            <v>Si</v>
          </cell>
          <cell r="AR297" t="str">
            <v>No</v>
          </cell>
          <cell r="AS297" t="str">
            <v>Si</v>
          </cell>
          <cell r="AT297">
            <v>4</v>
          </cell>
          <cell r="AU297" t="str">
            <v>2. Peor</v>
          </cell>
          <cell r="AV297" t="str">
            <v>2. Peor</v>
          </cell>
          <cell r="AW297" t="str">
            <v>2. Peor</v>
          </cell>
        </row>
        <row r="298">
          <cell r="AH298">
            <v>4</v>
          </cell>
          <cell r="AI298">
            <v>5</v>
          </cell>
          <cell r="AJ298">
            <v>5</v>
          </cell>
          <cell r="AK298">
            <v>5</v>
          </cell>
          <cell r="AL298">
            <v>9</v>
          </cell>
          <cell r="AM298">
            <v>5</v>
          </cell>
          <cell r="AQ298" t="str">
            <v>No</v>
          </cell>
          <cell r="AR298" t="str">
            <v>Si</v>
          </cell>
          <cell r="AS298" t="str">
            <v>No</v>
          </cell>
          <cell r="AT298">
            <v>1</v>
          </cell>
          <cell r="AU298" t="str">
            <v>3. Igual</v>
          </cell>
          <cell r="AV298" t="str">
            <v>3. Igual</v>
          </cell>
          <cell r="AW298" t="str">
            <v>1. Mucho peor</v>
          </cell>
        </row>
        <row r="299">
          <cell r="AH299">
            <v>5</v>
          </cell>
          <cell r="AI299">
            <v>7</v>
          </cell>
          <cell r="AJ299">
            <v>5</v>
          </cell>
          <cell r="AK299">
            <v>0</v>
          </cell>
          <cell r="AL299">
            <v>7</v>
          </cell>
          <cell r="AM299">
            <v>5</v>
          </cell>
          <cell r="AQ299" t="str">
            <v>No</v>
          </cell>
          <cell r="AR299" t="str">
            <v>No</v>
          </cell>
          <cell r="AS299" t="str">
            <v>Si</v>
          </cell>
          <cell r="AT299">
            <v>1</v>
          </cell>
          <cell r="AU299" t="str">
            <v>3. Igual</v>
          </cell>
          <cell r="AV299" t="str">
            <v>4. Mejor</v>
          </cell>
          <cell r="AW299" t="str">
            <v>2. Peor</v>
          </cell>
        </row>
        <row r="300">
          <cell r="AH300">
            <v>3</v>
          </cell>
          <cell r="AI300">
            <v>5</v>
          </cell>
          <cell r="AJ300">
            <v>0</v>
          </cell>
          <cell r="AK300">
            <v>5</v>
          </cell>
          <cell r="AL300">
            <v>5</v>
          </cell>
          <cell r="AM300">
            <v>5</v>
          </cell>
          <cell r="AQ300" t="str">
            <v>No</v>
          </cell>
          <cell r="AR300" t="str">
            <v>Si</v>
          </cell>
          <cell r="AS300" t="str">
            <v>Si</v>
          </cell>
          <cell r="AT300">
            <v>4</v>
          </cell>
          <cell r="AU300" t="str">
            <v>3. Igual</v>
          </cell>
          <cell r="AV300" t="str">
            <v>2. Peor</v>
          </cell>
          <cell r="AW300" t="str">
            <v>3. Igual</v>
          </cell>
        </row>
        <row r="301">
          <cell r="AH301">
            <v>9</v>
          </cell>
          <cell r="AI301">
            <v>10</v>
          </cell>
          <cell r="AJ301">
            <v>10</v>
          </cell>
          <cell r="AK301" t="str">
            <v>No sabe</v>
          </cell>
          <cell r="AL301">
            <v>9</v>
          </cell>
          <cell r="AM301">
            <v>10</v>
          </cell>
          <cell r="AQ301" t="str">
            <v>Si</v>
          </cell>
          <cell r="AR301" t="str">
            <v>Si</v>
          </cell>
          <cell r="AS301" t="str">
            <v>Si</v>
          </cell>
          <cell r="AT301">
            <v>1</v>
          </cell>
          <cell r="AU301" t="str">
            <v>4. Mejor</v>
          </cell>
          <cell r="AV301" t="str">
            <v>3. Igual</v>
          </cell>
          <cell r="AW301" t="str">
            <v>3. Igual</v>
          </cell>
        </row>
        <row r="302">
          <cell r="AH302">
            <v>1</v>
          </cell>
          <cell r="AI302">
            <v>7</v>
          </cell>
          <cell r="AJ302">
            <v>8</v>
          </cell>
          <cell r="AK302">
            <v>3</v>
          </cell>
          <cell r="AL302">
            <v>9</v>
          </cell>
          <cell r="AM302">
            <v>7</v>
          </cell>
          <cell r="AQ302" t="str">
            <v>Si</v>
          </cell>
          <cell r="AR302" t="str">
            <v>Si</v>
          </cell>
          <cell r="AS302" t="str">
            <v>Si</v>
          </cell>
          <cell r="AT302">
            <v>1</v>
          </cell>
          <cell r="AU302" t="str">
            <v>3. Igual</v>
          </cell>
          <cell r="AV302" t="str">
            <v>4. Mejor</v>
          </cell>
          <cell r="AW302" t="str">
            <v>1. Mucho peor</v>
          </cell>
        </row>
        <row r="303">
          <cell r="AH303">
            <v>9</v>
          </cell>
          <cell r="AI303">
            <v>9</v>
          </cell>
          <cell r="AJ303">
            <v>9</v>
          </cell>
          <cell r="AK303">
            <v>5</v>
          </cell>
          <cell r="AL303">
            <v>9</v>
          </cell>
          <cell r="AM303">
            <v>9</v>
          </cell>
          <cell r="AQ303" t="str">
            <v>Si</v>
          </cell>
          <cell r="AR303" t="str">
            <v>Si</v>
          </cell>
          <cell r="AS303" t="str">
            <v>Si</v>
          </cell>
          <cell r="AT303">
            <v>2</v>
          </cell>
          <cell r="AU303" t="str">
            <v>3. Igual</v>
          </cell>
          <cell r="AV303" t="str">
            <v>3. Igual</v>
          </cell>
          <cell r="AW303" t="str">
            <v>3. Igual</v>
          </cell>
        </row>
        <row r="304">
          <cell r="AH304">
            <v>8</v>
          </cell>
          <cell r="AI304">
            <v>8</v>
          </cell>
          <cell r="AJ304">
            <v>8</v>
          </cell>
          <cell r="AK304">
            <v>8</v>
          </cell>
          <cell r="AL304">
            <v>8</v>
          </cell>
          <cell r="AM304">
            <v>8</v>
          </cell>
          <cell r="AQ304" t="str">
            <v>Si</v>
          </cell>
          <cell r="AR304" t="str">
            <v>No</v>
          </cell>
          <cell r="AS304" t="str">
            <v>No</v>
          </cell>
          <cell r="AT304">
            <v>4</v>
          </cell>
          <cell r="AU304" t="str">
            <v>4. Mejor</v>
          </cell>
          <cell r="AV304" t="str">
            <v>4. Mejor</v>
          </cell>
          <cell r="AW304" t="str">
            <v>3. Igual</v>
          </cell>
        </row>
        <row r="305">
          <cell r="AH305">
            <v>5</v>
          </cell>
          <cell r="AI305">
            <v>5</v>
          </cell>
          <cell r="AJ305">
            <v>0</v>
          </cell>
          <cell r="AK305">
            <v>1</v>
          </cell>
          <cell r="AL305">
            <v>5</v>
          </cell>
          <cell r="AM305">
            <v>5</v>
          </cell>
          <cell r="AQ305" t="str">
            <v>Si</v>
          </cell>
          <cell r="AR305" t="str">
            <v>Si</v>
          </cell>
          <cell r="AS305" t="str">
            <v>Si</v>
          </cell>
          <cell r="AT305">
            <v>1</v>
          </cell>
          <cell r="AU305" t="str">
            <v>4. Mejor</v>
          </cell>
          <cell r="AV305" t="str">
            <v>3. Igual</v>
          </cell>
          <cell r="AW305" t="str">
            <v>4. Mejor</v>
          </cell>
        </row>
        <row r="306">
          <cell r="AH306">
            <v>10</v>
          </cell>
          <cell r="AI306">
            <v>10</v>
          </cell>
          <cell r="AJ306">
            <v>10</v>
          </cell>
          <cell r="AK306">
            <v>10</v>
          </cell>
          <cell r="AL306">
            <v>10</v>
          </cell>
          <cell r="AM306">
            <v>10</v>
          </cell>
          <cell r="AQ306" t="str">
            <v>No</v>
          </cell>
          <cell r="AR306" t="str">
            <v>No</v>
          </cell>
          <cell r="AS306" t="str">
            <v>No</v>
          </cell>
          <cell r="AT306">
            <v>1</v>
          </cell>
          <cell r="AU306" t="str">
            <v>5. Mucho mejor</v>
          </cell>
          <cell r="AV306" t="str">
            <v>5. Mucho mejor</v>
          </cell>
          <cell r="AW306" t="str">
            <v>5. Mucho mejor</v>
          </cell>
        </row>
        <row r="307">
          <cell r="AH307">
            <v>4</v>
          </cell>
          <cell r="AI307">
            <v>10</v>
          </cell>
          <cell r="AJ307">
            <v>10</v>
          </cell>
          <cell r="AK307">
            <v>5</v>
          </cell>
          <cell r="AL307">
            <v>10</v>
          </cell>
          <cell r="AM307">
            <v>9</v>
          </cell>
          <cell r="AQ307" t="str">
            <v>Si</v>
          </cell>
          <cell r="AR307" t="str">
            <v>Si</v>
          </cell>
          <cell r="AS307" t="str">
            <v>Si</v>
          </cell>
          <cell r="AT307">
            <v>1</v>
          </cell>
          <cell r="AU307" t="str">
            <v>5. Mucho mejor</v>
          </cell>
          <cell r="AV307" t="str">
            <v>4. Mejor</v>
          </cell>
          <cell r="AW307" t="str">
            <v>2. Peor</v>
          </cell>
        </row>
        <row r="308">
          <cell r="AH308">
            <v>10</v>
          </cell>
          <cell r="AI308">
            <v>10</v>
          </cell>
          <cell r="AJ308">
            <v>10</v>
          </cell>
          <cell r="AK308">
            <v>10</v>
          </cell>
          <cell r="AL308">
            <v>10</v>
          </cell>
          <cell r="AM308">
            <v>10</v>
          </cell>
          <cell r="AQ308" t="str">
            <v>Si</v>
          </cell>
          <cell r="AR308" t="str">
            <v>No</v>
          </cell>
          <cell r="AS308" t="str">
            <v>No</v>
          </cell>
          <cell r="AT308">
            <v>1</v>
          </cell>
          <cell r="AU308" t="str">
            <v>4. Mejor</v>
          </cell>
          <cell r="AV308" t="str">
            <v>4. Mejor</v>
          </cell>
          <cell r="AW308" t="str">
            <v>4. Mejor</v>
          </cell>
        </row>
        <row r="309">
          <cell r="AH309">
            <v>5</v>
          </cell>
          <cell r="AI309">
            <v>7</v>
          </cell>
          <cell r="AJ309">
            <v>7</v>
          </cell>
          <cell r="AK309">
            <v>7</v>
          </cell>
          <cell r="AL309">
            <v>8</v>
          </cell>
          <cell r="AM309">
            <v>8</v>
          </cell>
          <cell r="AQ309" t="str">
            <v>No</v>
          </cell>
          <cell r="AR309" t="str">
            <v>No</v>
          </cell>
          <cell r="AS309" t="str">
            <v>No</v>
          </cell>
          <cell r="AT309">
            <v>4</v>
          </cell>
          <cell r="AU309" t="str">
            <v>4. Mejor</v>
          </cell>
          <cell r="AV309" t="str">
            <v>4. Mejor</v>
          </cell>
          <cell r="AW309" t="str">
            <v>4. Mejor</v>
          </cell>
        </row>
        <row r="310">
          <cell r="AH310">
            <v>10</v>
          </cell>
          <cell r="AI310">
            <v>10</v>
          </cell>
          <cell r="AJ310">
            <v>10</v>
          </cell>
          <cell r="AK310">
            <v>10</v>
          </cell>
          <cell r="AL310">
            <v>10</v>
          </cell>
          <cell r="AM310">
            <v>10</v>
          </cell>
          <cell r="AQ310" t="str">
            <v>Si</v>
          </cell>
          <cell r="AR310" t="str">
            <v>No</v>
          </cell>
          <cell r="AS310" t="str">
            <v>No</v>
          </cell>
          <cell r="AT310">
            <v>1</v>
          </cell>
          <cell r="AU310" t="str">
            <v>4. Mejor</v>
          </cell>
          <cell r="AV310" t="str">
            <v>3. Igual</v>
          </cell>
          <cell r="AW310" t="str">
            <v>3. Igual</v>
          </cell>
        </row>
        <row r="311">
          <cell r="AH311">
            <v>6</v>
          </cell>
          <cell r="AI311">
            <v>10</v>
          </cell>
          <cell r="AJ311">
            <v>10</v>
          </cell>
          <cell r="AK311">
            <v>10</v>
          </cell>
          <cell r="AL311">
            <v>10</v>
          </cell>
          <cell r="AM311">
            <v>10</v>
          </cell>
          <cell r="AQ311" t="str">
            <v>Si</v>
          </cell>
          <cell r="AR311" t="str">
            <v>No</v>
          </cell>
          <cell r="AS311" t="str">
            <v>Si</v>
          </cell>
          <cell r="AT311">
            <v>1</v>
          </cell>
          <cell r="AU311" t="str">
            <v>5. Mucho mejor</v>
          </cell>
          <cell r="AV311" t="str">
            <v>5. Mucho mejor</v>
          </cell>
          <cell r="AW311" t="str">
            <v>5. Mucho mejor</v>
          </cell>
        </row>
        <row r="312">
          <cell r="AH312">
            <v>10</v>
          </cell>
          <cell r="AI312">
            <v>10</v>
          </cell>
          <cell r="AJ312">
            <v>10</v>
          </cell>
          <cell r="AK312">
            <v>10</v>
          </cell>
          <cell r="AL312">
            <v>10</v>
          </cell>
          <cell r="AM312">
            <v>10</v>
          </cell>
          <cell r="AQ312" t="str">
            <v>Si</v>
          </cell>
          <cell r="AR312" t="str">
            <v>Si</v>
          </cell>
          <cell r="AS312" t="str">
            <v>Si</v>
          </cell>
          <cell r="AT312">
            <v>1</v>
          </cell>
          <cell r="AU312" t="str">
            <v>5. Mucho mejor</v>
          </cell>
          <cell r="AV312" t="str">
            <v>5. Mucho mejor</v>
          </cell>
          <cell r="AW312" t="str">
            <v>5. Mucho mejor</v>
          </cell>
        </row>
        <row r="313">
          <cell r="AH313">
            <v>10</v>
          </cell>
          <cell r="AI313">
            <v>10</v>
          </cell>
          <cell r="AJ313">
            <v>10</v>
          </cell>
          <cell r="AK313" t="str">
            <v>No sabe</v>
          </cell>
          <cell r="AL313">
            <v>10</v>
          </cell>
          <cell r="AM313">
            <v>10</v>
          </cell>
          <cell r="AQ313" t="str">
            <v>No</v>
          </cell>
          <cell r="AR313" t="str">
            <v>No</v>
          </cell>
          <cell r="AS313" t="str">
            <v>No</v>
          </cell>
          <cell r="AT313">
            <v>1</v>
          </cell>
          <cell r="AU313" t="str">
            <v>3. Igual</v>
          </cell>
          <cell r="AV313" t="str">
            <v>3. Igual</v>
          </cell>
          <cell r="AW313" t="str">
            <v>4. Mejor</v>
          </cell>
        </row>
        <row r="314">
          <cell r="AH314">
            <v>2</v>
          </cell>
          <cell r="AI314">
            <v>4</v>
          </cell>
          <cell r="AJ314">
            <v>5</v>
          </cell>
          <cell r="AK314">
            <v>4</v>
          </cell>
          <cell r="AL314">
            <v>8</v>
          </cell>
          <cell r="AM314">
            <v>6</v>
          </cell>
          <cell r="AQ314" t="str">
            <v>Si</v>
          </cell>
          <cell r="AR314" t="str">
            <v>Si</v>
          </cell>
          <cell r="AS314" t="str">
            <v>Si</v>
          </cell>
          <cell r="AT314">
            <v>1</v>
          </cell>
          <cell r="AU314" t="str">
            <v>4. Mejor</v>
          </cell>
          <cell r="AV314" t="str">
            <v>2. Peor</v>
          </cell>
          <cell r="AW314" t="str">
            <v>1. Mucho peor</v>
          </cell>
        </row>
        <row r="315">
          <cell r="AH315">
            <v>7</v>
          </cell>
          <cell r="AI315">
            <v>10</v>
          </cell>
          <cell r="AJ315">
            <v>10</v>
          </cell>
          <cell r="AK315">
            <v>5</v>
          </cell>
          <cell r="AL315">
            <v>10</v>
          </cell>
          <cell r="AM315">
            <v>8</v>
          </cell>
          <cell r="AQ315" t="str">
            <v>Si</v>
          </cell>
          <cell r="AR315" t="str">
            <v>Si</v>
          </cell>
          <cell r="AS315" t="str">
            <v>Si</v>
          </cell>
          <cell r="AT315">
            <v>1</v>
          </cell>
          <cell r="AU315" t="str">
            <v>4. Mejor</v>
          </cell>
          <cell r="AV315" t="str">
            <v>4. Mejor</v>
          </cell>
          <cell r="AW315" t="str">
            <v>2. Peor</v>
          </cell>
        </row>
        <row r="316">
          <cell r="AH316">
            <v>4</v>
          </cell>
          <cell r="AI316">
            <v>10</v>
          </cell>
          <cell r="AJ316">
            <v>5</v>
          </cell>
          <cell r="AK316">
            <v>4</v>
          </cell>
          <cell r="AL316">
            <v>7</v>
          </cell>
          <cell r="AM316">
            <v>7</v>
          </cell>
          <cell r="AQ316" t="str">
            <v>Si</v>
          </cell>
          <cell r="AR316" t="str">
            <v>Si</v>
          </cell>
          <cell r="AS316" t="str">
            <v>Si</v>
          </cell>
          <cell r="AT316">
            <v>1</v>
          </cell>
          <cell r="AU316" t="str">
            <v>3. Igual</v>
          </cell>
          <cell r="AV316" t="str">
            <v>3. Igual</v>
          </cell>
          <cell r="AW316" t="str">
            <v>3. Igual</v>
          </cell>
        </row>
        <row r="317">
          <cell r="AH317">
            <v>7</v>
          </cell>
          <cell r="AI317">
            <v>7</v>
          </cell>
          <cell r="AJ317">
            <v>0</v>
          </cell>
          <cell r="AK317">
            <v>7</v>
          </cell>
          <cell r="AL317">
            <v>8</v>
          </cell>
          <cell r="AM317">
            <v>8</v>
          </cell>
          <cell r="AQ317" t="str">
            <v>No</v>
          </cell>
          <cell r="AR317" t="str">
            <v>Si</v>
          </cell>
          <cell r="AS317" t="str">
            <v>No</v>
          </cell>
          <cell r="AT317">
            <v>1</v>
          </cell>
          <cell r="AU317" t="str">
            <v>3. Igual</v>
          </cell>
          <cell r="AV317" t="str">
            <v>2. Peor</v>
          </cell>
          <cell r="AW317" t="str">
            <v>3. Igual</v>
          </cell>
        </row>
        <row r="318">
          <cell r="AH318">
            <v>10</v>
          </cell>
          <cell r="AI318">
            <v>10</v>
          </cell>
          <cell r="AJ318">
            <v>10</v>
          </cell>
          <cell r="AK318">
            <v>10</v>
          </cell>
          <cell r="AL318">
            <v>10</v>
          </cell>
          <cell r="AM318">
            <v>10</v>
          </cell>
          <cell r="AQ318" t="str">
            <v>Si</v>
          </cell>
          <cell r="AR318" t="str">
            <v>Si</v>
          </cell>
          <cell r="AS318" t="str">
            <v>Si</v>
          </cell>
          <cell r="AT318">
            <v>4</v>
          </cell>
          <cell r="AU318" t="str">
            <v>5. Mucho mejor</v>
          </cell>
          <cell r="AV318" t="str">
            <v>5. Mucho mejor</v>
          </cell>
          <cell r="AW318" t="str">
            <v>5. Mucho mejor</v>
          </cell>
        </row>
        <row r="319">
          <cell r="AH319">
            <v>5</v>
          </cell>
          <cell r="AI319">
            <v>5</v>
          </cell>
          <cell r="AJ319">
            <v>5</v>
          </cell>
          <cell r="AK319">
            <v>1</v>
          </cell>
          <cell r="AL319">
            <v>10</v>
          </cell>
          <cell r="AM319">
            <v>10</v>
          </cell>
          <cell r="AQ319" t="str">
            <v>Si</v>
          </cell>
          <cell r="AR319" t="str">
            <v>No</v>
          </cell>
          <cell r="AS319" t="str">
            <v>No</v>
          </cell>
          <cell r="AT319">
            <v>1</v>
          </cell>
          <cell r="AU319" t="str">
            <v>4. Mejor</v>
          </cell>
          <cell r="AV319" t="str">
            <v>4. Mejor</v>
          </cell>
          <cell r="AW319" t="str">
            <v>4. Mejor</v>
          </cell>
        </row>
        <row r="320">
          <cell r="AH320">
            <v>6</v>
          </cell>
          <cell r="AI320">
            <v>9</v>
          </cell>
          <cell r="AJ320">
            <v>9</v>
          </cell>
          <cell r="AK320">
            <v>9</v>
          </cell>
          <cell r="AL320">
            <v>10</v>
          </cell>
          <cell r="AM320">
            <v>9</v>
          </cell>
          <cell r="AQ320" t="str">
            <v>Si</v>
          </cell>
          <cell r="AR320" t="str">
            <v>No</v>
          </cell>
          <cell r="AS320" t="str">
            <v>No</v>
          </cell>
          <cell r="AT320">
            <v>3</v>
          </cell>
          <cell r="AU320" t="str">
            <v>4. Mejor</v>
          </cell>
          <cell r="AV320" t="str">
            <v>2. Peor</v>
          </cell>
          <cell r="AW320" t="str">
            <v>4. Mejor</v>
          </cell>
        </row>
        <row r="321">
          <cell r="AH321">
            <v>6</v>
          </cell>
          <cell r="AI321">
            <v>10</v>
          </cell>
          <cell r="AJ321">
            <v>8</v>
          </cell>
          <cell r="AK321">
            <v>8</v>
          </cell>
          <cell r="AL321">
            <v>8</v>
          </cell>
          <cell r="AM321">
            <v>10</v>
          </cell>
          <cell r="AQ321" t="str">
            <v>No</v>
          </cell>
          <cell r="AR321" t="str">
            <v>No</v>
          </cell>
          <cell r="AS321" t="str">
            <v>No</v>
          </cell>
          <cell r="AT321">
            <v>4</v>
          </cell>
          <cell r="AU321" t="str">
            <v>4. Mejor</v>
          </cell>
          <cell r="AV321" t="str">
            <v>4. Mejor</v>
          </cell>
          <cell r="AW321" t="str">
            <v>4. Mejor</v>
          </cell>
        </row>
        <row r="322">
          <cell r="AH322">
            <v>10</v>
          </cell>
          <cell r="AI322">
            <v>10</v>
          </cell>
          <cell r="AJ322">
            <v>10</v>
          </cell>
          <cell r="AK322">
            <v>10</v>
          </cell>
          <cell r="AL322">
            <v>10</v>
          </cell>
          <cell r="AM322">
            <v>10</v>
          </cell>
          <cell r="AQ322" t="str">
            <v>Si</v>
          </cell>
          <cell r="AR322" t="str">
            <v>Si</v>
          </cell>
          <cell r="AS322" t="str">
            <v>Si</v>
          </cell>
          <cell r="AT322">
            <v>1</v>
          </cell>
          <cell r="AU322" t="str">
            <v>4. Mejor</v>
          </cell>
          <cell r="AV322" t="str">
            <v>3. Igual</v>
          </cell>
          <cell r="AW322" t="str">
            <v>4. Mejor</v>
          </cell>
        </row>
        <row r="323">
          <cell r="AH323">
            <v>0</v>
          </cell>
          <cell r="AI323">
            <v>0</v>
          </cell>
          <cell r="AJ323">
            <v>0</v>
          </cell>
          <cell r="AK323">
            <v>0</v>
          </cell>
          <cell r="AL323">
            <v>5</v>
          </cell>
          <cell r="AM323">
            <v>0</v>
          </cell>
          <cell r="AQ323" t="str">
            <v>No</v>
          </cell>
          <cell r="AR323" t="str">
            <v>No</v>
          </cell>
          <cell r="AS323" t="str">
            <v>No</v>
          </cell>
          <cell r="AT323">
            <v>1</v>
          </cell>
          <cell r="AU323" t="str">
            <v>1. Mucho peor</v>
          </cell>
          <cell r="AV323" t="str">
            <v>1. Mucho peor</v>
          </cell>
          <cell r="AW323" t="str">
            <v>1. Mucho peor</v>
          </cell>
        </row>
        <row r="324">
          <cell r="AH324">
            <v>6</v>
          </cell>
          <cell r="AI324">
            <v>10</v>
          </cell>
          <cell r="AJ324">
            <v>5</v>
          </cell>
          <cell r="AK324" t="str">
            <v>No sabe</v>
          </cell>
          <cell r="AL324">
            <v>8</v>
          </cell>
          <cell r="AM324">
            <v>7</v>
          </cell>
          <cell r="AQ324" t="str">
            <v>Si</v>
          </cell>
          <cell r="AR324" t="str">
            <v>No</v>
          </cell>
          <cell r="AS324" t="str">
            <v>Si</v>
          </cell>
          <cell r="AT324">
            <v>4</v>
          </cell>
          <cell r="AU324" t="str">
            <v>3. Igual</v>
          </cell>
          <cell r="AV324" t="str">
            <v>3. Igual</v>
          </cell>
          <cell r="AW324" t="str">
            <v>4. Mejor</v>
          </cell>
        </row>
        <row r="325">
          <cell r="AH325">
            <v>8</v>
          </cell>
          <cell r="AI325">
            <v>8</v>
          </cell>
          <cell r="AJ325">
            <v>7</v>
          </cell>
          <cell r="AK325">
            <v>5</v>
          </cell>
          <cell r="AL325">
            <v>9</v>
          </cell>
          <cell r="AM325">
            <v>8</v>
          </cell>
          <cell r="AQ325" t="str">
            <v>Si</v>
          </cell>
          <cell r="AR325" t="str">
            <v>Si</v>
          </cell>
          <cell r="AS325" t="str">
            <v>Si</v>
          </cell>
          <cell r="AT325">
            <v>1</v>
          </cell>
          <cell r="AU325" t="str">
            <v>3. Igual</v>
          </cell>
          <cell r="AV325" t="str">
            <v>4. Mejor</v>
          </cell>
          <cell r="AW325" t="str">
            <v>4. Mejor</v>
          </cell>
        </row>
        <row r="326">
          <cell r="AH326">
            <v>10</v>
          </cell>
          <cell r="AI326">
            <v>10</v>
          </cell>
          <cell r="AJ326">
            <v>10</v>
          </cell>
          <cell r="AK326">
            <v>9</v>
          </cell>
          <cell r="AL326">
            <v>10</v>
          </cell>
          <cell r="AM326">
            <v>9</v>
          </cell>
          <cell r="AQ326" t="str">
            <v>Si</v>
          </cell>
          <cell r="AR326" t="str">
            <v>Si</v>
          </cell>
          <cell r="AS326" t="str">
            <v>Si</v>
          </cell>
          <cell r="AT326">
            <v>4</v>
          </cell>
          <cell r="AU326" t="str">
            <v>3. Igual</v>
          </cell>
          <cell r="AV326" t="str">
            <v>3. Igual</v>
          </cell>
          <cell r="AW326" t="str">
            <v>3. Igual</v>
          </cell>
        </row>
        <row r="327">
          <cell r="AH327">
            <v>10</v>
          </cell>
          <cell r="AI327">
            <v>10</v>
          </cell>
          <cell r="AJ327" t="str">
            <v>No sabe</v>
          </cell>
          <cell r="AK327">
            <v>6</v>
          </cell>
          <cell r="AL327">
            <v>9</v>
          </cell>
          <cell r="AM327">
            <v>8</v>
          </cell>
          <cell r="AQ327" t="str">
            <v>Si</v>
          </cell>
          <cell r="AR327" t="str">
            <v>Si</v>
          </cell>
          <cell r="AS327" t="str">
            <v>Si</v>
          </cell>
          <cell r="AT327">
            <v>1</v>
          </cell>
          <cell r="AU327" t="str">
            <v>4. Mejor</v>
          </cell>
          <cell r="AV327" t="str">
            <v>3. Igual</v>
          </cell>
          <cell r="AW327" t="str">
            <v>4. Mejor</v>
          </cell>
        </row>
        <row r="328">
          <cell r="AH328">
            <v>6</v>
          </cell>
          <cell r="AI328">
            <v>8</v>
          </cell>
          <cell r="AJ328">
            <v>7</v>
          </cell>
          <cell r="AK328">
            <v>10</v>
          </cell>
          <cell r="AL328">
            <v>8</v>
          </cell>
          <cell r="AM328">
            <v>7</v>
          </cell>
          <cell r="AQ328" t="str">
            <v>Si</v>
          </cell>
          <cell r="AR328" t="str">
            <v>Si</v>
          </cell>
          <cell r="AS328" t="str">
            <v>Si</v>
          </cell>
          <cell r="AT328">
            <v>1</v>
          </cell>
          <cell r="AU328" t="str">
            <v>3. Igual</v>
          </cell>
          <cell r="AV328" t="str">
            <v>2. Peor</v>
          </cell>
          <cell r="AW328" t="str">
            <v>4. Mejor</v>
          </cell>
        </row>
        <row r="329">
          <cell r="AH329">
            <v>10</v>
          </cell>
          <cell r="AI329">
            <v>10</v>
          </cell>
          <cell r="AJ329">
            <v>10</v>
          </cell>
          <cell r="AK329">
            <v>5</v>
          </cell>
          <cell r="AL329">
            <v>10</v>
          </cell>
          <cell r="AM329">
            <v>9</v>
          </cell>
          <cell r="AQ329" t="str">
            <v>No</v>
          </cell>
          <cell r="AR329" t="str">
            <v>No</v>
          </cell>
          <cell r="AS329" t="str">
            <v>No</v>
          </cell>
          <cell r="AT329">
            <v>1</v>
          </cell>
          <cell r="AU329" t="str">
            <v>3. Igual</v>
          </cell>
          <cell r="AV329" t="str">
            <v>3. Igual</v>
          </cell>
          <cell r="AW329" t="str">
            <v>3. Igual</v>
          </cell>
        </row>
        <row r="330">
          <cell r="AH330">
            <v>6</v>
          </cell>
          <cell r="AI330">
            <v>8</v>
          </cell>
          <cell r="AJ330">
            <v>9</v>
          </cell>
          <cell r="AK330">
            <v>9</v>
          </cell>
          <cell r="AL330">
            <v>10</v>
          </cell>
          <cell r="AM330">
            <v>8</v>
          </cell>
          <cell r="AQ330" t="str">
            <v>No</v>
          </cell>
          <cell r="AR330" t="str">
            <v>No</v>
          </cell>
          <cell r="AS330" t="str">
            <v>Si</v>
          </cell>
          <cell r="AT330">
            <v>1</v>
          </cell>
          <cell r="AU330" t="str">
            <v>3. Igual</v>
          </cell>
          <cell r="AV330" t="str">
            <v>4. Mejor</v>
          </cell>
          <cell r="AW330" t="str">
            <v>4. Mejor</v>
          </cell>
        </row>
        <row r="331">
          <cell r="AH331">
            <v>10</v>
          </cell>
          <cell r="AI331">
            <v>10</v>
          </cell>
          <cell r="AJ331">
            <v>10</v>
          </cell>
          <cell r="AK331">
            <v>10</v>
          </cell>
          <cell r="AL331">
            <v>10</v>
          </cell>
          <cell r="AM331">
            <v>10</v>
          </cell>
          <cell r="AQ331" t="str">
            <v>Si</v>
          </cell>
          <cell r="AR331" t="str">
            <v>Si</v>
          </cell>
          <cell r="AS331" t="str">
            <v>No</v>
          </cell>
          <cell r="AT331">
            <v>1</v>
          </cell>
          <cell r="AU331" t="str">
            <v>5. Mucho mejor</v>
          </cell>
          <cell r="AV331" t="str">
            <v>5. Mucho mejor</v>
          </cell>
          <cell r="AW331" t="str">
            <v>5. Mucho mejor</v>
          </cell>
        </row>
        <row r="332">
          <cell r="AH332">
            <v>8</v>
          </cell>
          <cell r="AI332">
            <v>10</v>
          </cell>
          <cell r="AJ332">
            <v>9</v>
          </cell>
          <cell r="AK332" t="str">
            <v>No sabe</v>
          </cell>
          <cell r="AL332">
            <v>10</v>
          </cell>
          <cell r="AM332">
            <v>8</v>
          </cell>
          <cell r="AQ332" t="str">
            <v>Si</v>
          </cell>
          <cell r="AR332" t="str">
            <v>Si</v>
          </cell>
          <cell r="AS332" t="str">
            <v>Si</v>
          </cell>
          <cell r="AT332">
            <v>1</v>
          </cell>
          <cell r="AU332" t="str">
            <v>4. Mejor</v>
          </cell>
          <cell r="AV332" t="str">
            <v>4. Mejor</v>
          </cell>
          <cell r="AW332" t="str">
            <v>4. Mejor</v>
          </cell>
        </row>
        <row r="333">
          <cell r="AH333">
            <v>10</v>
          </cell>
          <cell r="AI333">
            <v>10</v>
          </cell>
          <cell r="AJ333">
            <v>10</v>
          </cell>
          <cell r="AK333">
            <v>9</v>
          </cell>
          <cell r="AL333">
            <v>10</v>
          </cell>
          <cell r="AM333">
            <v>10</v>
          </cell>
          <cell r="AQ333" t="str">
            <v>No</v>
          </cell>
          <cell r="AR333" t="str">
            <v>No</v>
          </cell>
          <cell r="AS333" t="str">
            <v>Si</v>
          </cell>
          <cell r="AT333">
            <v>1</v>
          </cell>
          <cell r="AU333" t="str">
            <v>4. Mejor</v>
          </cell>
          <cell r="AV333" t="str">
            <v>3. Igual</v>
          </cell>
          <cell r="AW333" t="str">
            <v>4. Mejor</v>
          </cell>
        </row>
        <row r="334">
          <cell r="AH334">
            <v>5</v>
          </cell>
          <cell r="AI334">
            <v>10</v>
          </cell>
          <cell r="AJ334">
            <v>10</v>
          </cell>
          <cell r="AK334">
            <v>5</v>
          </cell>
          <cell r="AL334">
            <v>10</v>
          </cell>
          <cell r="AM334">
            <v>10</v>
          </cell>
          <cell r="AQ334" t="str">
            <v>Si</v>
          </cell>
          <cell r="AR334" t="str">
            <v>Si</v>
          </cell>
          <cell r="AS334" t="str">
            <v>Si</v>
          </cell>
          <cell r="AT334">
            <v>1</v>
          </cell>
          <cell r="AU334" t="str">
            <v>5. Mucho mejor</v>
          </cell>
          <cell r="AV334" t="str">
            <v>5. Mucho mejor</v>
          </cell>
          <cell r="AW334" t="str">
            <v>1. Mucho peor</v>
          </cell>
        </row>
        <row r="335">
          <cell r="AH335">
            <v>9</v>
          </cell>
          <cell r="AI335">
            <v>9</v>
          </cell>
          <cell r="AJ335">
            <v>9</v>
          </cell>
          <cell r="AK335">
            <v>9</v>
          </cell>
          <cell r="AL335">
            <v>9</v>
          </cell>
          <cell r="AM335">
            <v>10</v>
          </cell>
          <cell r="AQ335" t="str">
            <v>Si</v>
          </cell>
          <cell r="AR335" t="str">
            <v>No</v>
          </cell>
          <cell r="AS335" t="str">
            <v>No</v>
          </cell>
          <cell r="AT335">
            <v>1</v>
          </cell>
          <cell r="AU335" t="str">
            <v>3. Igual</v>
          </cell>
          <cell r="AV335" t="str">
            <v>3. Igual</v>
          </cell>
          <cell r="AW335" t="str">
            <v>3. Igual</v>
          </cell>
        </row>
        <row r="336">
          <cell r="AH336">
            <v>9</v>
          </cell>
          <cell r="AI336">
            <v>10</v>
          </cell>
          <cell r="AJ336">
            <v>9</v>
          </cell>
          <cell r="AK336">
            <v>9</v>
          </cell>
          <cell r="AL336">
            <v>10</v>
          </cell>
          <cell r="AM336">
            <v>10</v>
          </cell>
          <cell r="AQ336" t="str">
            <v>Si</v>
          </cell>
          <cell r="AR336" t="str">
            <v>Si</v>
          </cell>
          <cell r="AS336" t="str">
            <v>Si</v>
          </cell>
          <cell r="AT336">
            <v>1</v>
          </cell>
          <cell r="AU336" t="str">
            <v>4. Mejor</v>
          </cell>
          <cell r="AV336" t="str">
            <v>4. Mejor</v>
          </cell>
          <cell r="AW336" t="str">
            <v>4. Mejor</v>
          </cell>
        </row>
        <row r="337">
          <cell r="AH337">
            <v>9</v>
          </cell>
          <cell r="AI337">
            <v>9</v>
          </cell>
          <cell r="AJ337">
            <v>9</v>
          </cell>
          <cell r="AK337">
            <v>7</v>
          </cell>
          <cell r="AL337">
            <v>10</v>
          </cell>
          <cell r="AM337">
            <v>9</v>
          </cell>
          <cell r="AQ337" t="str">
            <v>Si</v>
          </cell>
          <cell r="AR337" t="str">
            <v>Si</v>
          </cell>
          <cell r="AS337" t="str">
            <v>Si</v>
          </cell>
          <cell r="AT337">
            <v>1</v>
          </cell>
          <cell r="AU337" t="str">
            <v>4. Mejor</v>
          </cell>
          <cell r="AV337" t="str">
            <v>4. Mejor</v>
          </cell>
          <cell r="AW337" t="str">
            <v>4. Mejor</v>
          </cell>
        </row>
        <row r="338">
          <cell r="AH338">
            <v>2</v>
          </cell>
          <cell r="AI338">
            <v>10</v>
          </cell>
          <cell r="AJ338">
            <v>9</v>
          </cell>
          <cell r="AK338" t="str">
            <v>No sabe</v>
          </cell>
          <cell r="AL338">
            <v>10</v>
          </cell>
          <cell r="AM338">
            <v>9</v>
          </cell>
          <cell r="AQ338" t="str">
            <v>Si</v>
          </cell>
          <cell r="AR338" t="str">
            <v>Si</v>
          </cell>
          <cell r="AS338" t="str">
            <v>Si</v>
          </cell>
          <cell r="AT338">
            <v>1</v>
          </cell>
          <cell r="AU338" t="str">
            <v>3. Igual</v>
          </cell>
          <cell r="AV338" t="str">
            <v>3. Igual</v>
          </cell>
          <cell r="AW338" t="str">
            <v>3. Igual</v>
          </cell>
        </row>
        <row r="339">
          <cell r="AH339">
            <v>7</v>
          </cell>
          <cell r="AI339">
            <v>10</v>
          </cell>
          <cell r="AJ339">
            <v>10</v>
          </cell>
          <cell r="AK339">
            <v>8</v>
          </cell>
          <cell r="AL339">
            <v>10</v>
          </cell>
          <cell r="AM339">
            <v>9</v>
          </cell>
          <cell r="AQ339" t="str">
            <v>Si</v>
          </cell>
          <cell r="AR339" t="str">
            <v>No</v>
          </cell>
          <cell r="AS339" t="str">
            <v>No</v>
          </cell>
          <cell r="AT339">
            <v>3</v>
          </cell>
          <cell r="AU339" t="str">
            <v>5. Mucho mejor</v>
          </cell>
          <cell r="AV339" t="str">
            <v>5. Mucho mejor</v>
          </cell>
          <cell r="AW339" t="str">
            <v>3. Igual</v>
          </cell>
        </row>
        <row r="340">
          <cell r="AH340">
            <v>9</v>
          </cell>
          <cell r="AI340">
            <v>4</v>
          </cell>
          <cell r="AJ340">
            <v>0</v>
          </cell>
          <cell r="AK340">
            <v>9</v>
          </cell>
          <cell r="AL340">
            <v>8</v>
          </cell>
          <cell r="AM340">
            <v>5</v>
          </cell>
          <cell r="AQ340" t="str">
            <v>Si</v>
          </cell>
          <cell r="AR340" t="str">
            <v>Si</v>
          </cell>
          <cell r="AS340" t="str">
            <v>Si</v>
          </cell>
          <cell r="AT340">
            <v>1</v>
          </cell>
          <cell r="AU340" t="str">
            <v>3. Igual</v>
          </cell>
          <cell r="AV340" t="str">
            <v>2. Peor</v>
          </cell>
          <cell r="AW340" t="str">
            <v>3. Igual</v>
          </cell>
        </row>
        <row r="341">
          <cell r="AH341">
            <v>7</v>
          </cell>
          <cell r="AI341">
            <v>9</v>
          </cell>
          <cell r="AJ341">
            <v>7</v>
          </cell>
          <cell r="AK341">
            <v>5</v>
          </cell>
          <cell r="AL341">
            <v>7</v>
          </cell>
          <cell r="AM341">
            <v>7</v>
          </cell>
          <cell r="AQ341" t="str">
            <v>Si</v>
          </cell>
          <cell r="AR341" t="str">
            <v>Si</v>
          </cell>
          <cell r="AS341" t="str">
            <v>Si</v>
          </cell>
          <cell r="AT341">
            <v>1</v>
          </cell>
          <cell r="AU341" t="str">
            <v>3. Igual</v>
          </cell>
          <cell r="AV341" t="str">
            <v>3. Igual</v>
          </cell>
          <cell r="AW341" t="str">
            <v>3. Igual</v>
          </cell>
        </row>
        <row r="342">
          <cell r="AH342">
            <v>8</v>
          </cell>
          <cell r="AI342">
            <v>8</v>
          </cell>
          <cell r="AJ342">
            <v>8</v>
          </cell>
          <cell r="AK342">
            <v>8</v>
          </cell>
          <cell r="AL342">
            <v>8</v>
          </cell>
          <cell r="AM342">
            <v>8</v>
          </cell>
          <cell r="AQ342" t="str">
            <v>Si</v>
          </cell>
          <cell r="AR342" t="str">
            <v>Si</v>
          </cell>
          <cell r="AS342" t="str">
            <v>Si</v>
          </cell>
          <cell r="AT342">
            <v>1</v>
          </cell>
          <cell r="AU342" t="str">
            <v>3. Igual</v>
          </cell>
          <cell r="AV342" t="str">
            <v>3. Igual</v>
          </cell>
          <cell r="AW342" t="str">
            <v>3. Igual</v>
          </cell>
        </row>
        <row r="343">
          <cell r="AH343">
            <v>5</v>
          </cell>
          <cell r="AI343">
            <v>8</v>
          </cell>
          <cell r="AJ343">
            <v>8</v>
          </cell>
          <cell r="AK343">
            <v>5</v>
          </cell>
          <cell r="AL343">
            <v>10</v>
          </cell>
          <cell r="AM343">
            <v>8</v>
          </cell>
          <cell r="AQ343" t="str">
            <v>Si</v>
          </cell>
          <cell r="AR343" t="str">
            <v>Si</v>
          </cell>
          <cell r="AS343" t="str">
            <v>Si</v>
          </cell>
          <cell r="AT343">
            <v>1</v>
          </cell>
          <cell r="AU343" t="str">
            <v>4. Mejor</v>
          </cell>
          <cell r="AV343" t="str">
            <v>4. Mejor</v>
          </cell>
          <cell r="AW343" t="str">
            <v>2. Peor</v>
          </cell>
        </row>
        <row r="344">
          <cell r="AH344">
            <v>8</v>
          </cell>
          <cell r="AI344">
            <v>9</v>
          </cell>
          <cell r="AJ344">
            <v>7</v>
          </cell>
          <cell r="AK344">
            <v>5</v>
          </cell>
          <cell r="AL344">
            <v>10</v>
          </cell>
          <cell r="AM344">
            <v>8</v>
          </cell>
          <cell r="AQ344" t="str">
            <v>No</v>
          </cell>
          <cell r="AR344" t="str">
            <v>No</v>
          </cell>
          <cell r="AS344" t="str">
            <v>Si</v>
          </cell>
          <cell r="AT344">
            <v>1</v>
          </cell>
          <cell r="AU344" t="str">
            <v>4. Mejor</v>
          </cell>
          <cell r="AV344" t="str">
            <v>4. Mejor</v>
          </cell>
          <cell r="AW344" t="str">
            <v>4. Mejor</v>
          </cell>
        </row>
        <row r="345">
          <cell r="AH345">
            <v>2</v>
          </cell>
          <cell r="AI345">
            <v>6</v>
          </cell>
          <cell r="AJ345">
            <v>5</v>
          </cell>
          <cell r="AK345">
            <v>1</v>
          </cell>
          <cell r="AL345">
            <v>8</v>
          </cell>
          <cell r="AM345">
            <v>4</v>
          </cell>
          <cell r="AQ345" t="str">
            <v>Si</v>
          </cell>
          <cell r="AR345" t="str">
            <v>No</v>
          </cell>
          <cell r="AS345" t="str">
            <v>No</v>
          </cell>
          <cell r="AT345">
            <v>1</v>
          </cell>
          <cell r="AU345" t="str">
            <v>3. Igual</v>
          </cell>
          <cell r="AV345" t="str">
            <v>2. Peor</v>
          </cell>
          <cell r="AW345" t="str">
            <v>3. Igual</v>
          </cell>
        </row>
        <row r="346">
          <cell r="AH346">
            <v>7</v>
          </cell>
          <cell r="AI346">
            <v>10</v>
          </cell>
          <cell r="AJ346">
            <v>9</v>
          </cell>
          <cell r="AK346">
            <v>2</v>
          </cell>
          <cell r="AL346">
            <v>10</v>
          </cell>
          <cell r="AM346">
            <v>8</v>
          </cell>
          <cell r="AQ346" t="str">
            <v>Si</v>
          </cell>
          <cell r="AR346" t="str">
            <v>Si</v>
          </cell>
          <cell r="AS346" t="str">
            <v>No</v>
          </cell>
          <cell r="AT346">
            <v>4</v>
          </cell>
          <cell r="AU346" t="str">
            <v>4. Mejor</v>
          </cell>
          <cell r="AV346" t="str">
            <v>4. Mejor</v>
          </cell>
          <cell r="AW346" t="str">
            <v>3. Igual</v>
          </cell>
        </row>
        <row r="347">
          <cell r="AH347">
            <v>6</v>
          </cell>
          <cell r="AI347">
            <v>7</v>
          </cell>
          <cell r="AJ347">
            <v>7</v>
          </cell>
          <cell r="AK347">
            <v>8</v>
          </cell>
          <cell r="AL347">
            <v>8</v>
          </cell>
          <cell r="AM347">
            <v>7</v>
          </cell>
          <cell r="AQ347" t="str">
            <v>Si</v>
          </cell>
          <cell r="AR347" t="str">
            <v>Si</v>
          </cell>
          <cell r="AS347" t="str">
            <v>Si</v>
          </cell>
          <cell r="AT347">
            <v>1</v>
          </cell>
          <cell r="AU347" t="str">
            <v>3. Igual</v>
          </cell>
          <cell r="AV347" t="str">
            <v>2. Peor</v>
          </cell>
          <cell r="AW347" t="str">
            <v>4. Mejor</v>
          </cell>
        </row>
        <row r="348">
          <cell r="AH348">
            <v>10</v>
          </cell>
          <cell r="AI348">
            <v>10</v>
          </cell>
          <cell r="AJ348">
            <v>10</v>
          </cell>
          <cell r="AK348">
            <v>6</v>
          </cell>
          <cell r="AL348">
            <v>10</v>
          </cell>
          <cell r="AM348">
            <v>9</v>
          </cell>
          <cell r="AQ348" t="str">
            <v>Si</v>
          </cell>
          <cell r="AR348" t="str">
            <v>Si</v>
          </cell>
          <cell r="AS348" t="str">
            <v>Si</v>
          </cell>
          <cell r="AT348">
            <v>1</v>
          </cell>
          <cell r="AU348" t="str">
            <v>5. Mucho mejor</v>
          </cell>
          <cell r="AV348" t="str">
            <v>5. Mucho mejor</v>
          </cell>
          <cell r="AW348" t="str">
            <v>5. Mucho mejor</v>
          </cell>
        </row>
        <row r="349">
          <cell r="AH349">
            <v>10</v>
          </cell>
          <cell r="AI349">
            <v>10</v>
          </cell>
          <cell r="AJ349">
            <v>10</v>
          </cell>
          <cell r="AK349" t="str">
            <v>No sabe</v>
          </cell>
          <cell r="AL349">
            <v>10</v>
          </cell>
          <cell r="AM349">
            <v>10</v>
          </cell>
          <cell r="AQ349" t="str">
            <v>No</v>
          </cell>
          <cell r="AR349" t="str">
            <v>No</v>
          </cell>
          <cell r="AS349" t="str">
            <v>Si</v>
          </cell>
          <cell r="AT349">
            <v>1</v>
          </cell>
          <cell r="AU349" t="str">
            <v>3. Igual</v>
          </cell>
          <cell r="AV349" t="str">
            <v>4. Mejor</v>
          </cell>
          <cell r="AW349" t="str">
            <v>5. Mucho mejor</v>
          </cell>
        </row>
        <row r="350">
          <cell r="AH350">
            <v>10</v>
          </cell>
          <cell r="AI350">
            <v>10</v>
          </cell>
          <cell r="AJ350">
            <v>8</v>
          </cell>
          <cell r="AK350">
            <v>9</v>
          </cell>
          <cell r="AL350">
            <v>10</v>
          </cell>
          <cell r="AM350">
            <v>10</v>
          </cell>
          <cell r="AQ350" t="str">
            <v>Si</v>
          </cell>
          <cell r="AR350" t="str">
            <v>Si</v>
          </cell>
          <cell r="AS350" t="str">
            <v>Si</v>
          </cell>
          <cell r="AT350">
            <v>1</v>
          </cell>
          <cell r="AU350" t="str">
            <v>3. Igual</v>
          </cell>
          <cell r="AV350" t="str">
            <v>4. Mejor</v>
          </cell>
          <cell r="AW350" t="str">
            <v>5. Mucho mejor</v>
          </cell>
        </row>
        <row r="351">
          <cell r="AH351">
            <v>9</v>
          </cell>
          <cell r="AI351">
            <v>10</v>
          </cell>
          <cell r="AJ351">
            <v>9</v>
          </cell>
          <cell r="AK351">
            <v>6</v>
          </cell>
          <cell r="AL351">
            <v>9</v>
          </cell>
          <cell r="AM351">
            <v>9</v>
          </cell>
          <cell r="AQ351" t="str">
            <v>Si</v>
          </cell>
          <cell r="AR351" t="str">
            <v>No</v>
          </cell>
          <cell r="AS351" t="str">
            <v>Si</v>
          </cell>
          <cell r="AT351">
            <v>1</v>
          </cell>
          <cell r="AU351" t="str">
            <v>4. Mejor</v>
          </cell>
          <cell r="AV351" t="str">
            <v>4. Mejor</v>
          </cell>
          <cell r="AW351" t="str">
            <v>4. Mejor</v>
          </cell>
        </row>
        <row r="352">
          <cell r="AH352">
            <v>9</v>
          </cell>
          <cell r="AI352">
            <v>9</v>
          </cell>
          <cell r="AJ352">
            <v>10</v>
          </cell>
          <cell r="AK352">
            <v>8</v>
          </cell>
          <cell r="AL352">
            <v>8</v>
          </cell>
          <cell r="AM352">
            <v>9</v>
          </cell>
          <cell r="AQ352" t="str">
            <v>Si</v>
          </cell>
          <cell r="AR352" t="str">
            <v>Si</v>
          </cell>
          <cell r="AS352" t="str">
            <v>Si</v>
          </cell>
          <cell r="AT352">
            <v>1</v>
          </cell>
          <cell r="AU352" t="str">
            <v>4. Mejor</v>
          </cell>
          <cell r="AV352" t="str">
            <v>4. Mejor</v>
          </cell>
          <cell r="AW352" t="str">
            <v>4. Mejor</v>
          </cell>
        </row>
        <row r="353">
          <cell r="AH353">
            <v>10</v>
          </cell>
          <cell r="AI353">
            <v>10</v>
          </cell>
          <cell r="AJ353">
            <v>10</v>
          </cell>
          <cell r="AK353">
            <v>6</v>
          </cell>
          <cell r="AL353">
            <v>10</v>
          </cell>
          <cell r="AM353">
            <v>10</v>
          </cell>
          <cell r="AQ353" t="str">
            <v>Si</v>
          </cell>
          <cell r="AR353" t="str">
            <v>Si</v>
          </cell>
          <cell r="AS353" t="str">
            <v>Si</v>
          </cell>
          <cell r="AT353">
            <v>1</v>
          </cell>
          <cell r="AU353" t="str">
            <v>4. Mejor</v>
          </cell>
          <cell r="AV353" t="str">
            <v>5. Mucho mejor</v>
          </cell>
          <cell r="AW353" t="str">
            <v>5. Mucho mejor</v>
          </cell>
        </row>
        <row r="354">
          <cell r="AH354">
            <v>7</v>
          </cell>
          <cell r="AI354">
            <v>10</v>
          </cell>
          <cell r="AJ354">
            <v>10</v>
          </cell>
          <cell r="AK354">
            <v>8</v>
          </cell>
          <cell r="AL354">
            <v>10</v>
          </cell>
          <cell r="AM354">
            <v>8</v>
          </cell>
          <cell r="AQ354" t="str">
            <v>Si</v>
          </cell>
          <cell r="AR354" t="str">
            <v>No</v>
          </cell>
          <cell r="AS354" t="str">
            <v>Si</v>
          </cell>
          <cell r="AT354">
            <v>1</v>
          </cell>
          <cell r="AU354" t="str">
            <v>3. Igual</v>
          </cell>
          <cell r="AV354" t="str">
            <v>5. Mucho mejor</v>
          </cell>
          <cell r="AW354" t="str">
            <v>5. Mucho mejor</v>
          </cell>
        </row>
        <row r="355">
          <cell r="AH355">
            <v>8</v>
          </cell>
          <cell r="AI355">
            <v>8</v>
          </cell>
          <cell r="AJ355">
            <v>9</v>
          </cell>
          <cell r="AK355">
            <v>5</v>
          </cell>
          <cell r="AL355">
            <v>10</v>
          </cell>
          <cell r="AM355">
            <v>7</v>
          </cell>
          <cell r="AQ355" t="str">
            <v>No</v>
          </cell>
          <cell r="AR355" t="str">
            <v>No</v>
          </cell>
          <cell r="AS355" t="str">
            <v>No</v>
          </cell>
          <cell r="AT355">
            <v>1</v>
          </cell>
          <cell r="AU355" t="str">
            <v>3. Igual</v>
          </cell>
          <cell r="AV355" t="str">
            <v>1. Mucho peor</v>
          </cell>
          <cell r="AW355" t="str">
            <v>3. Igual</v>
          </cell>
        </row>
        <row r="356">
          <cell r="AH356">
            <v>10</v>
          </cell>
          <cell r="AI356">
            <v>10</v>
          </cell>
          <cell r="AJ356">
            <v>10</v>
          </cell>
          <cell r="AK356">
            <v>10</v>
          </cell>
          <cell r="AL356">
            <v>10</v>
          </cell>
          <cell r="AM356">
            <v>10</v>
          </cell>
          <cell r="AQ356" t="str">
            <v>Si</v>
          </cell>
          <cell r="AR356" t="str">
            <v>Si</v>
          </cell>
          <cell r="AS356" t="str">
            <v>Si</v>
          </cell>
          <cell r="AT356">
            <v>1</v>
          </cell>
          <cell r="AU356" t="str">
            <v>5. Mucho mejor</v>
          </cell>
          <cell r="AV356" t="str">
            <v>5. Mucho mejor</v>
          </cell>
          <cell r="AW356" t="str">
            <v>5. Mucho mejor</v>
          </cell>
        </row>
        <row r="357">
          <cell r="AH357">
            <v>9</v>
          </cell>
          <cell r="AI357">
            <v>9</v>
          </cell>
          <cell r="AJ357">
            <v>0</v>
          </cell>
          <cell r="AK357">
            <v>7</v>
          </cell>
          <cell r="AL357">
            <v>8</v>
          </cell>
          <cell r="AM357">
            <v>9</v>
          </cell>
          <cell r="AQ357" t="str">
            <v>Si</v>
          </cell>
          <cell r="AR357" t="str">
            <v>Si</v>
          </cell>
          <cell r="AS357" t="str">
            <v>Si</v>
          </cell>
          <cell r="AT357">
            <v>1</v>
          </cell>
          <cell r="AU357" t="str">
            <v>4. Mejor</v>
          </cell>
          <cell r="AV357" t="str">
            <v>3. Igual</v>
          </cell>
          <cell r="AW357" t="str">
            <v>5. Mucho mejor</v>
          </cell>
        </row>
        <row r="358">
          <cell r="AH358">
            <v>7</v>
          </cell>
          <cell r="AI358">
            <v>9</v>
          </cell>
          <cell r="AJ358">
            <v>0</v>
          </cell>
          <cell r="AK358">
            <v>5</v>
          </cell>
          <cell r="AL358">
            <v>9</v>
          </cell>
          <cell r="AM358">
            <v>7</v>
          </cell>
          <cell r="AQ358" t="str">
            <v>Si</v>
          </cell>
          <cell r="AR358" t="str">
            <v>Si</v>
          </cell>
          <cell r="AS358" t="str">
            <v>Si</v>
          </cell>
          <cell r="AT358">
            <v>1</v>
          </cell>
          <cell r="AU358" t="str">
            <v>4. Mejor</v>
          </cell>
          <cell r="AV358" t="str">
            <v>2. Peor</v>
          </cell>
          <cell r="AW358" t="str">
            <v>3. Igual</v>
          </cell>
        </row>
        <row r="359">
          <cell r="AH359">
            <v>9</v>
          </cell>
          <cell r="AI359">
            <v>10</v>
          </cell>
          <cell r="AJ359">
            <v>10</v>
          </cell>
          <cell r="AK359">
            <v>8</v>
          </cell>
          <cell r="AL359">
            <v>9</v>
          </cell>
          <cell r="AM359">
            <v>10</v>
          </cell>
          <cell r="AQ359" t="str">
            <v>Si</v>
          </cell>
          <cell r="AR359" t="str">
            <v>Si</v>
          </cell>
          <cell r="AS359" t="str">
            <v>Si</v>
          </cell>
          <cell r="AT359">
            <v>1</v>
          </cell>
          <cell r="AU359" t="str">
            <v>4. Mejor</v>
          </cell>
          <cell r="AV359" t="str">
            <v>4. Mejor</v>
          </cell>
          <cell r="AW359" t="str">
            <v>4. Mejor</v>
          </cell>
        </row>
        <row r="360">
          <cell r="AH360">
            <v>4</v>
          </cell>
          <cell r="AI360">
            <v>10</v>
          </cell>
          <cell r="AJ360">
            <v>8</v>
          </cell>
          <cell r="AK360">
            <v>10</v>
          </cell>
          <cell r="AL360">
            <v>8</v>
          </cell>
          <cell r="AM360">
            <v>9</v>
          </cell>
          <cell r="AQ360" t="str">
            <v>Si</v>
          </cell>
          <cell r="AR360" t="str">
            <v>No</v>
          </cell>
          <cell r="AS360" t="str">
            <v>Si</v>
          </cell>
          <cell r="AT360">
            <v>1</v>
          </cell>
          <cell r="AU360" t="str">
            <v>4. Mejor</v>
          </cell>
          <cell r="AV360" t="str">
            <v>3. Igual</v>
          </cell>
          <cell r="AW360" t="str">
            <v>2. Peor</v>
          </cell>
        </row>
        <row r="361">
          <cell r="AH361">
            <v>10</v>
          </cell>
          <cell r="AI361">
            <v>6</v>
          </cell>
          <cell r="AJ361">
            <v>6</v>
          </cell>
          <cell r="AK361">
            <v>3</v>
          </cell>
          <cell r="AL361">
            <v>8</v>
          </cell>
          <cell r="AM361">
            <v>7</v>
          </cell>
          <cell r="AQ361" t="str">
            <v>Si</v>
          </cell>
          <cell r="AR361" t="str">
            <v>Si</v>
          </cell>
          <cell r="AS361" t="str">
            <v>Si</v>
          </cell>
          <cell r="AT361">
            <v>1</v>
          </cell>
          <cell r="AU361" t="str">
            <v>4. Mejor</v>
          </cell>
          <cell r="AV361" t="str">
            <v>3. Igual</v>
          </cell>
          <cell r="AW361" t="str">
            <v>4. Mejor</v>
          </cell>
        </row>
        <row r="362">
          <cell r="AH362">
            <v>7</v>
          </cell>
          <cell r="AI362">
            <v>0</v>
          </cell>
          <cell r="AJ362">
            <v>3</v>
          </cell>
          <cell r="AK362">
            <v>5</v>
          </cell>
          <cell r="AL362">
            <v>5</v>
          </cell>
          <cell r="AM362">
            <v>5</v>
          </cell>
          <cell r="AQ362" t="str">
            <v>No</v>
          </cell>
          <cell r="AR362" t="str">
            <v>No</v>
          </cell>
          <cell r="AS362" t="str">
            <v>No</v>
          </cell>
          <cell r="AT362">
            <v>1</v>
          </cell>
          <cell r="AU362" t="str">
            <v>3. Igual</v>
          </cell>
          <cell r="AV362" t="str">
            <v>1. Mucho peor</v>
          </cell>
          <cell r="AW362" t="str">
            <v>3. Igual</v>
          </cell>
        </row>
        <row r="363">
          <cell r="AH363">
            <v>9</v>
          </cell>
          <cell r="AI363">
            <v>9</v>
          </cell>
          <cell r="AJ363">
            <v>0</v>
          </cell>
          <cell r="AK363">
            <v>6</v>
          </cell>
          <cell r="AL363">
            <v>9</v>
          </cell>
          <cell r="AM363">
            <v>8</v>
          </cell>
          <cell r="AQ363" t="str">
            <v>Si</v>
          </cell>
          <cell r="AR363" t="str">
            <v>No</v>
          </cell>
          <cell r="AS363" t="str">
            <v>Si</v>
          </cell>
          <cell r="AT363">
            <v>1</v>
          </cell>
          <cell r="AU363" t="str">
            <v>3. Igual</v>
          </cell>
          <cell r="AV363" t="str">
            <v>3. Igual</v>
          </cell>
          <cell r="AW363" t="str">
            <v>3. Igual</v>
          </cell>
        </row>
        <row r="364">
          <cell r="AH364">
            <v>4</v>
          </cell>
          <cell r="AI364">
            <v>5</v>
          </cell>
          <cell r="AJ364">
            <v>5</v>
          </cell>
          <cell r="AK364">
            <v>5</v>
          </cell>
          <cell r="AL364">
            <v>6</v>
          </cell>
          <cell r="AM364">
            <v>5</v>
          </cell>
          <cell r="AQ364" t="str">
            <v>No</v>
          </cell>
          <cell r="AR364" t="str">
            <v>Si</v>
          </cell>
          <cell r="AS364" t="str">
            <v>Si</v>
          </cell>
          <cell r="AT364">
            <v>1</v>
          </cell>
          <cell r="AU364" t="str">
            <v>2. Peor</v>
          </cell>
          <cell r="AV364" t="str">
            <v>2. Peor</v>
          </cell>
          <cell r="AW364" t="str">
            <v>2. Peor</v>
          </cell>
        </row>
        <row r="365">
          <cell r="AH365">
            <v>8</v>
          </cell>
          <cell r="AI365">
            <v>8</v>
          </cell>
          <cell r="AJ365">
            <v>8</v>
          </cell>
          <cell r="AK365">
            <v>9</v>
          </cell>
          <cell r="AL365">
            <v>9</v>
          </cell>
          <cell r="AM365">
            <v>9</v>
          </cell>
          <cell r="AQ365" t="str">
            <v>Si</v>
          </cell>
          <cell r="AR365" t="str">
            <v>Si</v>
          </cell>
          <cell r="AS365" t="str">
            <v>Si</v>
          </cell>
          <cell r="AT365">
            <v>4</v>
          </cell>
          <cell r="AU365" t="str">
            <v>4. Mejor</v>
          </cell>
          <cell r="AV365" t="str">
            <v>4. Mejor</v>
          </cell>
          <cell r="AW365" t="str">
            <v>4. Mejor</v>
          </cell>
        </row>
        <row r="366">
          <cell r="AH366">
            <v>6</v>
          </cell>
          <cell r="AI366">
            <v>10</v>
          </cell>
          <cell r="AJ366">
            <v>10</v>
          </cell>
          <cell r="AK366">
            <v>10</v>
          </cell>
          <cell r="AL366">
            <v>10</v>
          </cell>
          <cell r="AM366">
            <v>7</v>
          </cell>
          <cell r="AQ366" t="str">
            <v>Si</v>
          </cell>
          <cell r="AR366" t="str">
            <v>Si</v>
          </cell>
          <cell r="AS366" t="str">
            <v>Si</v>
          </cell>
          <cell r="AT366">
            <v>1</v>
          </cell>
          <cell r="AU366" t="str">
            <v>4. Mejor</v>
          </cell>
          <cell r="AV366" t="str">
            <v>3. Igual</v>
          </cell>
          <cell r="AW366" t="str">
            <v>3. Igual</v>
          </cell>
        </row>
        <row r="367">
          <cell r="AH367">
            <v>2</v>
          </cell>
          <cell r="AI367">
            <v>10</v>
          </cell>
          <cell r="AJ367">
            <v>7</v>
          </cell>
          <cell r="AK367">
            <v>8</v>
          </cell>
          <cell r="AL367">
            <v>9</v>
          </cell>
          <cell r="AM367">
            <v>6</v>
          </cell>
          <cell r="AQ367" t="str">
            <v>Si</v>
          </cell>
          <cell r="AR367" t="str">
            <v>Si</v>
          </cell>
          <cell r="AS367" t="str">
            <v>Si</v>
          </cell>
          <cell r="AT367">
            <v>2</v>
          </cell>
          <cell r="AU367" t="str">
            <v>3. Igual</v>
          </cell>
          <cell r="AV367" t="str">
            <v>3. Igual</v>
          </cell>
          <cell r="AW367" t="str">
            <v>2. Peor</v>
          </cell>
        </row>
        <row r="368">
          <cell r="AH368">
            <v>10</v>
          </cell>
          <cell r="AI368">
            <v>10</v>
          </cell>
          <cell r="AJ368">
            <v>10</v>
          </cell>
          <cell r="AK368">
            <v>2</v>
          </cell>
          <cell r="AL368">
            <v>10</v>
          </cell>
          <cell r="AM368">
            <v>10</v>
          </cell>
          <cell r="AQ368" t="str">
            <v>No</v>
          </cell>
          <cell r="AR368" t="str">
            <v>No</v>
          </cell>
          <cell r="AS368" t="str">
            <v>No</v>
          </cell>
          <cell r="AT368">
            <v>1</v>
          </cell>
          <cell r="AU368" t="str">
            <v>5. Mucho mejor</v>
          </cell>
          <cell r="AV368" t="str">
            <v>5. Mucho mejor</v>
          </cell>
          <cell r="AW368" t="str">
            <v>2. Peor</v>
          </cell>
        </row>
        <row r="369">
          <cell r="AH369">
            <v>7</v>
          </cell>
          <cell r="AI369">
            <v>9</v>
          </cell>
          <cell r="AJ369">
            <v>10</v>
          </cell>
          <cell r="AK369">
            <v>8</v>
          </cell>
          <cell r="AL369">
            <v>10</v>
          </cell>
          <cell r="AM369">
            <v>8</v>
          </cell>
          <cell r="AQ369" t="str">
            <v>No</v>
          </cell>
          <cell r="AR369" t="str">
            <v>No</v>
          </cell>
          <cell r="AS369" t="str">
            <v>Si</v>
          </cell>
          <cell r="AT369">
            <v>2</v>
          </cell>
          <cell r="AU369" t="str">
            <v>3. Igual</v>
          </cell>
          <cell r="AV369" t="str">
            <v>3. Igual</v>
          </cell>
          <cell r="AW369" t="str">
            <v>3. Igual</v>
          </cell>
        </row>
        <row r="370">
          <cell r="AH370">
            <v>9</v>
          </cell>
          <cell r="AI370">
            <v>10</v>
          </cell>
          <cell r="AJ370">
            <v>10</v>
          </cell>
          <cell r="AK370">
            <v>7</v>
          </cell>
          <cell r="AL370">
            <v>10</v>
          </cell>
          <cell r="AM370">
            <v>10</v>
          </cell>
          <cell r="AQ370" t="str">
            <v>No</v>
          </cell>
          <cell r="AR370" t="str">
            <v>Si</v>
          </cell>
          <cell r="AS370" t="str">
            <v>Si</v>
          </cell>
          <cell r="AT370">
            <v>1</v>
          </cell>
          <cell r="AU370" t="str">
            <v>3. Igual</v>
          </cell>
          <cell r="AV370" t="str">
            <v>3. Igual</v>
          </cell>
          <cell r="AW370" t="str">
            <v>3. Igual</v>
          </cell>
        </row>
        <row r="371">
          <cell r="AH371">
            <v>8</v>
          </cell>
          <cell r="AI371">
            <v>10</v>
          </cell>
          <cell r="AJ371">
            <v>8</v>
          </cell>
          <cell r="AK371">
            <v>7</v>
          </cell>
          <cell r="AL371">
            <v>10</v>
          </cell>
          <cell r="AM371">
            <v>8</v>
          </cell>
          <cell r="AQ371" t="str">
            <v>Si</v>
          </cell>
          <cell r="AR371" t="str">
            <v>Si</v>
          </cell>
          <cell r="AS371" t="str">
            <v>Si</v>
          </cell>
          <cell r="AT371">
            <v>2</v>
          </cell>
          <cell r="AU371" t="str">
            <v>4. Mejor</v>
          </cell>
          <cell r="AV371" t="str">
            <v>4. Mejor</v>
          </cell>
          <cell r="AW371" t="str">
            <v>5. Mucho mejor</v>
          </cell>
        </row>
        <row r="372">
          <cell r="AH372">
            <v>8</v>
          </cell>
          <cell r="AI372">
            <v>9</v>
          </cell>
          <cell r="AJ372">
            <v>8</v>
          </cell>
          <cell r="AK372">
            <v>6</v>
          </cell>
          <cell r="AL372">
            <v>9</v>
          </cell>
          <cell r="AM372">
            <v>8</v>
          </cell>
          <cell r="AQ372" t="str">
            <v>Si</v>
          </cell>
          <cell r="AR372" t="str">
            <v>Si</v>
          </cell>
          <cell r="AS372" t="str">
            <v>Si</v>
          </cell>
          <cell r="AT372">
            <v>1</v>
          </cell>
          <cell r="AU372" t="str">
            <v>4. Mejor</v>
          </cell>
          <cell r="AV372" t="str">
            <v>4. Mejor</v>
          </cell>
          <cell r="AW372" t="str">
            <v>5. Mucho mejor</v>
          </cell>
        </row>
        <row r="373">
          <cell r="AH373">
            <v>5</v>
          </cell>
          <cell r="AI373">
            <v>5</v>
          </cell>
          <cell r="AJ373">
            <v>7</v>
          </cell>
          <cell r="AK373" t="str">
            <v>No sabe</v>
          </cell>
          <cell r="AL373">
            <v>10</v>
          </cell>
          <cell r="AM373">
            <v>10</v>
          </cell>
          <cell r="AQ373" t="str">
            <v>Si</v>
          </cell>
          <cell r="AR373" t="str">
            <v>Si</v>
          </cell>
          <cell r="AS373" t="str">
            <v>Si</v>
          </cell>
          <cell r="AT373">
            <v>1</v>
          </cell>
          <cell r="AU373" t="str">
            <v>4. Mejor</v>
          </cell>
          <cell r="AV373" t="str">
            <v>4. Mejor</v>
          </cell>
          <cell r="AW373" t="str">
            <v>4. Mejor</v>
          </cell>
        </row>
        <row r="374">
          <cell r="AH374">
            <v>10</v>
          </cell>
          <cell r="AI374">
            <v>10</v>
          </cell>
          <cell r="AJ374">
            <v>10</v>
          </cell>
          <cell r="AK374">
            <v>8</v>
          </cell>
          <cell r="AL374">
            <v>10</v>
          </cell>
          <cell r="AM374">
            <v>10</v>
          </cell>
          <cell r="AQ374" t="str">
            <v>Si</v>
          </cell>
          <cell r="AR374" t="str">
            <v>Si</v>
          </cell>
          <cell r="AS374" t="str">
            <v>Si</v>
          </cell>
          <cell r="AT374">
            <v>3</v>
          </cell>
          <cell r="AU374" t="str">
            <v>3. Igual</v>
          </cell>
          <cell r="AV374" t="str">
            <v>3. Igual</v>
          </cell>
          <cell r="AW374" t="str">
            <v>3. Igual</v>
          </cell>
        </row>
        <row r="375">
          <cell r="AH375">
            <v>10</v>
          </cell>
          <cell r="AI375">
            <v>8</v>
          </cell>
          <cell r="AJ375">
            <v>7</v>
          </cell>
          <cell r="AK375" t="str">
            <v>No sabe</v>
          </cell>
          <cell r="AL375">
            <v>10</v>
          </cell>
          <cell r="AM375">
            <v>7</v>
          </cell>
          <cell r="AQ375" t="str">
            <v>Si</v>
          </cell>
          <cell r="AR375" t="str">
            <v>No</v>
          </cell>
          <cell r="AS375" t="str">
            <v>No</v>
          </cell>
          <cell r="AT375">
            <v>1</v>
          </cell>
          <cell r="AU375" t="str">
            <v>5. Mucho mejor</v>
          </cell>
          <cell r="AV375" t="str">
            <v>5. Mucho mejor</v>
          </cell>
          <cell r="AW375" t="str">
            <v>4. Mejor</v>
          </cell>
        </row>
        <row r="376">
          <cell r="AH376">
            <v>7</v>
          </cell>
          <cell r="AI376">
            <v>10</v>
          </cell>
          <cell r="AJ376">
            <v>10</v>
          </cell>
          <cell r="AK376">
            <v>6</v>
          </cell>
          <cell r="AL376">
            <v>10</v>
          </cell>
          <cell r="AM376">
            <v>8</v>
          </cell>
          <cell r="AQ376" t="str">
            <v>Si</v>
          </cell>
          <cell r="AR376" t="str">
            <v>No</v>
          </cell>
          <cell r="AS376" t="str">
            <v>Si</v>
          </cell>
          <cell r="AT376">
            <v>1</v>
          </cell>
          <cell r="AU376" t="str">
            <v>3. Igual</v>
          </cell>
          <cell r="AV376" t="str">
            <v>3. Igual</v>
          </cell>
          <cell r="AW376" t="str">
            <v>2. Peor</v>
          </cell>
        </row>
        <row r="377">
          <cell r="AH377">
            <v>6</v>
          </cell>
          <cell r="AI377">
            <v>9</v>
          </cell>
          <cell r="AJ377">
            <v>10</v>
          </cell>
          <cell r="AK377">
            <v>9</v>
          </cell>
          <cell r="AL377">
            <v>9</v>
          </cell>
          <cell r="AM377">
            <v>9</v>
          </cell>
          <cell r="AQ377" t="str">
            <v>Si</v>
          </cell>
          <cell r="AR377" t="str">
            <v>Si</v>
          </cell>
          <cell r="AS377" t="str">
            <v>Si</v>
          </cell>
          <cell r="AT377">
            <v>1</v>
          </cell>
          <cell r="AU377" t="str">
            <v>4. Mejor</v>
          </cell>
          <cell r="AV377" t="str">
            <v>4. Mejor</v>
          </cell>
          <cell r="AW377" t="str">
            <v>4. Mejor</v>
          </cell>
        </row>
        <row r="378">
          <cell r="AH378">
            <v>10</v>
          </cell>
          <cell r="AI378">
            <v>10</v>
          </cell>
          <cell r="AJ378">
            <v>10</v>
          </cell>
          <cell r="AK378">
            <v>3</v>
          </cell>
          <cell r="AL378">
            <v>10</v>
          </cell>
          <cell r="AM378">
            <v>10</v>
          </cell>
          <cell r="AQ378" t="str">
            <v>Si</v>
          </cell>
          <cell r="AR378" t="str">
            <v>No</v>
          </cell>
          <cell r="AS378" t="str">
            <v>Si</v>
          </cell>
          <cell r="AT378">
            <v>1</v>
          </cell>
          <cell r="AU378" t="str">
            <v>4. Mejor</v>
          </cell>
          <cell r="AV378" t="str">
            <v>4. Mejor</v>
          </cell>
          <cell r="AW378" t="str">
            <v>4. Mejor</v>
          </cell>
        </row>
        <row r="379">
          <cell r="AH379">
            <v>6</v>
          </cell>
          <cell r="AI379">
            <v>6</v>
          </cell>
          <cell r="AJ379">
            <v>6</v>
          </cell>
          <cell r="AK379">
            <v>8</v>
          </cell>
          <cell r="AL379">
            <v>8</v>
          </cell>
          <cell r="AM379">
            <v>8</v>
          </cell>
          <cell r="AQ379" t="str">
            <v>Si</v>
          </cell>
          <cell r="AR379" t="str">
            <v>No</v>
          </cell>
          <cell r="AS379" t="str">
            <v>No</v>
          </cell>
          <cell r="AT379">
            <v>1</v>
          </cell>
          <cell r="AU379" t="str">
            <v>3. Igual</v>
          </cell>
          <cell r="AV379" t="str">
            <v>3. Igual</v>
          </cell>
          <cell r="AW379" t="str">
            <v>3. Igual</v>
          </cell>
        </row>
        <row r="380">
          <cell r="AH380">
            <v>5</v>
          </cell>
          <cell r="AI380">
            <v>8</v>
          </cell>
          <cell r="AJ380">
            <v>7</v>
          </cell>
          <cell r="AK380">
            <v>5</v>
          </cell>
          <cell r="AL380">
            <v>10</v>
          </cell>
          <cell r="AM380">
            <v>7</v>
          </cell>
          <cell r="AQ380" t="str">
            <v>Si</v>
          </cell>
          <cell r="AR380" t="str">
            <v>No</v>
          </cell>
          <cell r="AS380" t="str">
            <v>Si</v>
          </cell>
          <cell r="AT380">
            <v>1</v>
          </cell>
          <cell r="AU380" t="str">
            <v>4. Mejor</v>
          </cell>
          <cell r="AV380" t="str">
            <v>3. Igual</v>
          </cell>
          <cell r="AW380" t="str">
            <v>2. Peor</v>
          </cell>
        </row>
        <row r="381">
          <cell r="AH381">
            <v>10</v>
          </cell>
          <cell r="AI381">
            <v>10</v>
          </cell>
          <cell r="AJ381">
            <v>10</v>
          </cell>
          <cell r="AK381">
            <v>5</v>
          </cell>
          <cell r="AL381">
            <v>10</v>
          </cell>
          <cell r="AM381">
            <v>6</v>
          </cell>
          <cell r="AQ381" t="str">
            <v>No</v>
          </cell>
          <cell r="AR381" t="str">
            <v>Si</v>
          </cell>
          <cell r="AS381" t="str">
            <v>Si</v>
          </cell>
          <cell r="AT381">
            <v>9</v>
          </cell>
          <cell r="AU381" t="str">
            <v>4. Mejor</v>
          </cell>
          <cell r="AV381" t="str">
            <v>4. Mejor</v>
          </cell>
          <cell r="AW381" t="str">
            <v>4. Mejor</v>
          </cell>
        </row>
        <row r="382">
          <cell r="AH382">
            <v>10</v>
          </cell>
          <cell r="AI382">
            <v>10</v>
          </cell>
          <cell r="AJ382">
            <v>10</v>
          </cell>
          <cell r="AK382">
            <v>10</v>
          </cell>
          <cell r="AL382">
            <v>10</v>
          </cell>
          <cell r="AM382">
            <v>10</v>
          </cell>
          <cell r="AQ382" t="str">
            <v>Si</v>
          </cell>
          <cell r="AR382" t="str">
            <v>Si</v>
          </cell>
          <cell r="AS382" t="str">
            <v>Si</v>
          </cell>
          <cell r="AT382">
            <v>1</v>
          </cell>
          <cell r="AU382" t="str">
            <v>3. Igual</v>
          </cell>
          <cell r="AV382" t="str">
            <v>4. Mejor</v>
          </cell>
          <cell r="AW382" t="str">
            <v>4. Mejor</v>
          </cell>
        </row>
        <row r="383">
          <cell r="AH383">
            <v>0</v>
          </cell>
          <cell r="AI383">
            <v>6</v>
          </cell>
          <cell r="AJ383">
            <v>5</v>
          </cell>
          <cell r="AK383">
            <v>4</v>
          </cell>
          <cell r="AL383">
            <v>8</v>
          </cell>
          <cell r="AM383">
            <v>4</v>
          </cell>
          <cell r="AQ383" t="str">
            <v>Si</v>
          </cell>
          <cell r="AR383" t="str">
            <v>Si</v>
          </cell>
          <cell r="AS383" t="str">
            <v>Si</v>
          </cell>
          <cell r="AT383">
            <v>1</v>
          </cell>
          <cell r="AU383" t="str">
            <v>3. Igual</v>
          </cell>
          <cell r="AV383" t="str">
            <v>2. Peor</v>
          </cell>
          <cell r="AW383" t="str">
            <v>1. Mucho peor</v>
          </cell>
        </row>
        <row r="384">
          <cell r="AH384">
            <v>3</v>
          </cell>
          <cell r="AI384">
            <v>10</v>
          </cell>
          <cell r="AJ384">
            <v>9</v>
          </cell>
          <cell r="AK384">
            <v>5</v>
          </cell>
          <cell r="AL384">
            <v>10</v>
          </cell>
          <cell r="AM384">
            <v>7</v>
          </cell>
          <cell r="AQ384" t="str">
            <v>No</v>
          </cell>
          <cell r="AR384" t="str">
            <v>Si</v>
          </cell>
          <cell r="AS384" t="str">
            <v>No</v>
          </cell>
          <cell r="AT384">
            <v>1</v>
          </cell>
          <cell r="AU384" t="str">
            <v>3. Igual</v>
          </cell>
          <cell r="AV384" t="str">
            <v>3. Igual</v>
          </cell>
          <cell r="AW384" t="str">
            <v>2. Peor</v>
          </cell>
        </row>
        <row r="385">
          <cell r="AH385">
            <v>3</v>
          </cell>
          <cell r="AI385">
            <v>6</v>
          </cell>
          <cell r="AJ385">
            <v>0</v>
          </cell>
          <cell r="AK385" t="str">
            <v>No sabe</v>
          </cell>
          <cell r="AL385">
            <v>10</v>
          </cell>
          <cell r="AM385">
            <v>6</v>
          </cell>
          <cell r="AQ385" t="str">
            <v>Si</v>
          </cell>
          <cell r="AR385" t="str">
            <v>Si</v>
          </cell>
          <cell r="AS385" t="str">
            <v>Si</v>
          </cell>
          <cell r="AT385">
            <v>1</v>
          </cell>
          <cell r="AU385" t="str">
            <v>3. Igual</v>
          </cell>
          <cell r="AV385" t="str">
            <v>2. Peor</v>
          </cell>
          <cell r="AW385" t="str">
            <v>2. Peor</v>
          </cell>
        </row>
        <row r="386">
          <cell r="AH386">
            <v>7</v>
          </cell>
          <cell r="AI386">
            <v>7</v>
          </cell>
          <cell r="AJ386" t="str">
            <v>No sabe</v>
          </cell>
          <cell r="AK386">
            <v>4</v>
          </cell>
          <cell r="AL386">
            <v>7</v>
          </cell>
          <cell r="AM386">
            <v>7</v>
          </cell>
          <cell r="AQ386" t="str">
            <v>No</v>
          </cell>
          <cell r="AR386" t="str">
            <v>No</v>
          </cell>
          <cell r="AS386" t="str">
            <v>No</v>
          </cell>
          <cell r="AT386">
            <v>1</v>
          </cell>
          <cell r="AU386" t="str">
            <v>3. Igual</v>
          </cell>
          <cell r="AV386" t="str">
            <v>3. Igual</v>
          </cell>
          <cell r="AW386" t="str">
            <v>3. Igual</v>
          </cell>
        </row>
        <row r="387">
          <cell r="AH387">
            <v>5</v>
          </cell>
          <cell r="AI387">
            <v>4</v>
          </cell>
          <cell r="AJ387">
            <v>2</v>
          </cell>
          <cell r="AK387">
            <v>2</v>
          </cell>
          <cell r="AL387">
            <v>7</v>
          </cell>
          <cell r="AM387">
            <v>6</v>
          </cell>
          <cell r="AQ387" t="str">
            <v>Si</v>
          </cell>
          <cell r="AR387" t="str">
            <v>Si</v>
          </cell>
          <cell r="AS387" t="str">
            <v>No</v>
          </cell>
          <cell r="AT387">
            <v>1</v>
          </cell>
          <cell r="AU387" t="str">
            <v>2. Peor</v>
          </cell>
          <cell r="AV387" t="str">
            <v>2. Peor</v>
          </cell>
          <cell r="AW387" t="str">
            <v>2. Peor</v>
          </cell>
        </row>
        <row r="388">
          <cell r="AH388">
            <v>10</v>
          </cell>
          <cell r="AI388">
            <v>10</v>
          </cell>
          <cell r="AJ388">
            <v>10</v>
          </cell>
          <cell r="AK388">
            <v>10</v>
          </cell>
          <cell r="AL388">
            <v>10</v>
          </cell>
          <cell r="AM388">
            <v>10</v>
          </cell>
          <cell r="AQ388" t="str">
            <v>No</v>
          </cell>
          <cell r="AR388" t="str">
            <v>No</v>
          </cell>
          <cell r="AS388" t="str">
            <v>No</v>
          </cell>
          <cell r="AT388">
            <v>1</v>
          </cell>
          <cell r="AU388" t="str">
            <v>3. Igual</v>
          </cell>
          <cell r="AV388" t="str">
            <v>3. Igual</v>
          </cell>
          <cell r="AW388" t="str">
            <v>3. Igual</v>
          </cell>
        </row>
        <row r="389">
          <cell r="AH389">
            <v>10</v>
          </cell>
          <cell r="AI389">
            <v>10</v>
          </cell>
          <cell r="AJ389">
            <v>10</v>
          </cell>
          <cell r="AK389">
            <v>1</v>
          </cell>
          <cell r="AL389">
            <v>10</v>
          </cell>
          <cell r="AM389">
            <v>9</v>
          </cell>
          <cell r="AQ389" t="str">
            <v>Si</v>
          </cell>
          <cell r="AR389" t="str">
            <v>No</v>
          </cell>
          <cell r="AS389" t="str">
            <v>Si</v>
          </cell>
          <cell r="AT389">
            <v>4</v>
          </cell>
          <cell r="AU389" t="str">
            <v>3. Igual</v>
          </cell>
          <cell r="AV389" t="str">
            <v>3. Igual</v>
          </cell>
          <cell r="AW389" t="str">
            <v>3. Igual</v>
          </cell>
        </row>
        <row r="390">
          <cell r="AH390">
            <v>6</v>
          </cell>
          <cell r="AI390">
            <v>7</v>
          </cell>
          <cell r="AJ390">
            <v>7</v>
          </cell>
          <cell r="AK390">
            <v>6</v>
          </cell>
          <cell r="AL390">
            <v>7</v>
          </cell>
          <cell r="AM390">
            <v>7</v>
          </cell>
          <cell r="AQ390" t="str">
            <v>Si</v>
          </cell>
          <cell r="AR390" t="str">
            <v>Si</v>
          </cell>
          <cell r="AS390" t="str">
            <v>Si</v>
          </cell>
          <cell r="AT390">
            <v>1</v>
          </cell>
          <cell r="AU390" t="str">
            <v>3. Igual</v>
          </cell>
          <cell r="AV390" t="str">
            <v>4. Mejor</v>
          </cell>
          <cell r="AW390" t="str">
            <v>3. Igual</v>
          </cell>
        </row>
        <row r="391">
          <cell r="AH391">
            <v>4</v>
          </cell>
          <cell r="AI391">
            <v>7</v>
          </cell>
          <cell r="AJ391">
            <v>7</v>
          </cell>
          <cell r="AK391">
            <v>6</v>
          </cell>
          <cell r="AL391">
            <v>8</v>
          </cell>
          <cell r="AM391">
            <v>7</v>
          </cell>
          <cell r="AQ391" t="str">
            <v>Si</v>
          </cell>
          <cell r="AR391" t="str">
            <v>No</v>
          </cell>
          <cell r="AS391" t="str">
            <v>Si</v>
          </cell>
          <cell r="AT391">
            <v>1</v>
          </cell>
          <cell r="AU391" t="str">
            <v>3. Igual</v>
          </cell>
          <cell r="AV391" t="str">
            <v>3. Igual</v>
          </cell>
          <cell r="AW391" t="str">
            <v>3. Igual</v>
          </cell>
        </row>
        <row r="392">
          <cell r="AH392">
            <v>8</v>
          </cell>
          <cell r="AI392">
            <v>9</v>
          </cell>
          <cell r="AJ392">
            <v>8</v>
          </cell>
          <cell r="AK392">
            <v>5</v>
          </cell>
          <cell r="AL392">
            <v>9</v>
          </cell>
          <cell r="AM392">
            <v>8</v>
          </cell>
          <cell r="AQ392" t="str">
            <v>Si</v>
          </cell>
          <cell r="AR392" t="str">
            <v>Si</v>
          </cell>
          <cell r="AS392" t="str">
            <v>Si</v>
          </cell>
          <cell r="AT392">
            <v>1</v>
          </cell>
          <cell r="AU392" t="str">
            <v>3. Igual</v>
          </cell>
          <cell r="AV392" t="str">
            <v>3. Igual</v>
          </cell>
          <cell r="AW392" t="str">
            <v>2. Peor</v>
          </cell>
        </row>
        <row r="393">
          <cell r="AH393">
            <v>5</v>
          </cell>
          <cell r="AI393">
            <v>0</v>
          </cell>
          <cell r="AJ393">
            <v>0</v>
          </cell>
          <cell r="AK393">
            <v>2</v>
          </cell>
          <cell r="AL393">
            <v>6</v>
          </cell>
          <cell r="AM393">
            <v>3</v>
          </cell>
          <cell r="AQ393" t="str">
            <v>Si</v>
          </cell>
          <cell r="AR393" t="str">
            <v>No</v>
          </cell>
          <cell r="AS393" t="str">
            <v>Si</v>
          </cell>
          <cell r="AT393">
            <v>1</v>
          </cell>
          <cell r="AU393" t="str">
            <v>4. Mejor</v>
          </cell>
          <cell r="AV393" t="str">
            <v>2. Peor</v>
          </cell>
          <cell r="AW393" t="str">
            <v>2. Peor</v>
          </cell>
        </row>
        <row r="394">
          <cell r="AH394">
            <v>9</v>
          </cell>
          <cell r="AI394">
            <v>9</v>
          </cell>
          <cell r="AJ394">
            <v>9</v>
          </cell>
          <cell r="AK394">
            <v>8</v>
          </cell>
          <cell r="AL394">
            <v>10</v>
          </cell>
          <cell r="AM394">
            <v>9</v>
          </cell>
          <cell r="AQ394" t="str">
            <v>Si</v>
          </cell>
          <cell r="AR394" t="str">
            <v>Si</v>
          </cell>
          <cell r="AS394" t="str">
            <v>Si</v>
          </cell>
          <cell r="AT394">
            <v>2</v>
          </cell>
          <cell r="AU394" t="str">
            <v>4. Mejor</v>
          </cell>
          <cell r="AV394" t="str">
            <v>3. Igual</v>
          </cell>
          <cell r="AW394" t="str">
            <v>4. Mejor</v>
          </cell>
        </row>
        <row r="395">
          <cell r="AH395">
            <v>5</v>
          </cell>
          <cell r="AI395">
            <v>3</v>
          </cell>
          <cell r="AJ395">
            <v>0</v>
          </cell>
          <cell r="AK395">
            <v>10</v>
          </cell>
          <cell r="AL395">
            <v>7</v>
          </cell>
          <cell r="AM395">
            <v>6</v>
          </cell>
          <cell r="AQ395" t="str">
            <v>No</v>
          </cell>
          <cell r="AR395" t="str">
            <v>No</v>
          </cell>
          <cell r="AS395" t="str">
            <v>No</v>
          </cell>
          <cell r="AT395">
            <v>3</v>
          </cell>
          <cell r="AU395" t="str">
            <v>3. Igual</v>
          </cell>
          <cell r="AV395" t="str">
            <v>3. Igual</v>
          </cell>
          <cell r="AW395" t="str">
            <v>3. Igual</v>
          </cell>
        </row>
        <row r="396">
          <cell r="AH396">
            <v>8</v>
          </cell>
          <cell r="AI396">
            <v>10</v>
          </cell>
          <cell r="AJ396">
            <v>10</v>
          </cell>
          <cell r="AK396" t="str">
            <v>No sabe</v>
          </cell>
          <cell r="AL396">
            <v>10</v>
          </cell>
          <cell r="AM396">
            <v>9</v>
          </cell>
          <cell r="AQ396" t="str">
            <v>No</v>
          </cell>
          <cell r="AR396" t="str">
            <v>Si</v>
          </cell>
          <cell r="AS396" t="str">
            <v>No</v>
          </cell>
          <cell r="AT396">
            <v>1</v>
          </cell>
          <cell r="AU396" t="str">
            <v>4. Mejor</v>
          </cell>
          <cell r="AV396" t="str">
            <v>4. Mejor</v>
          </cell>
          <cell r="AW396" t="str">
            <v>3. Igual</v>
          </cell>
        </row>
        <row r="397">
          <cell r="AH397">
            <v>8</v>
          </cell>
          <cell r="AI397">
            <v>8</v>
          </cell>
          <cell r="AJ397">
            <v>8</v>
          </cell>
          <cell r="AK397">
            <v>5</v>
          </cell>
          <cell r="AL397">
            <v>9</v>
          </cell>
          <cell r="AM397">
            <v>8</v>
          </cell>
          <cell r="AQ397" t="str">
            <v>Si</v>
          </cell>
          <cell r="AR397" t="str">
            <v>Si</v>
          </cell>
          <cell r="AS397" t="str">
            <v>Si</v>
          </cell>
          <cell r="AT397">
            <v>1</v>
          </cell>
          <cell r="AU397" t="str">
            <v>3. Igual</v>
          </cell>
          <cell r="AV397" t="str">
            <v>3. Igual</v>
          </cell>
          <cell r="AW397" t="str">
            <v>3. Igual</v>
          </cell>
        </row>
        <row r="398">
          <cell r="AH398">
            <v>6</v>
          </cell>
          <cell r="AI398">
            <v>9</v>
          </cell>
          <cell r="AJ398">
            <v>9</v>
          </cell>
          <cell r="AK398">
            <v>9</v>
          </cell>
          <cell r="AL398">
            <v>10</v>
          </cell>
          <cell r="AM398">
            <v>8</v>
          </cell>
          <cell r="AQ398" t="str">
            <v>Si</v>
          </cell>
          <cell r="AR398" t="str">
            <v>No</v>
          </cell>
          <cell r="AS398" t="str">
            <v>Si</v>
          </cell>
          <cell r="AT398">
            <v>2</v>
          </cell>
          <cell r="AU398" t="str">
            <v>4. Mejor</v>
          </cell>
          <cell r="AV398" t="str">
            <v>3. Igual</v>
          </cell>
          <cell r="AW398" t="str">
            <v>2. Peor</v>
          </cell>
        </row>
        <row r="399">
          <cell r="AH399">
            <v>7</v>
          </cell>
          <cell r="AI399">
            <v>7</v>
          </cell>
          <cell r="AJ399">
            <v>7</v>
          </cell>
          <cell r="AK399">
            <v>8</v>
          </cell>
          <cell r="AL399">
            <v>8</v>
          </cell>
          <cell r="AM399">
            <v>8</v>
          </cell>
          <cell r="AQ399" t="str">
            <v>Si</v>
          </cell>
          <cell r="AR399" t="str">
            <v>Si</v>
          </cell>
          <cell r="AS399" t="str">
            <v>Si</v>
          </cell>
          <cell r="AT399">
            <v>1</v>
          </cell>
          <cell r="AU399" t="str">
            <v>4. Mejor</v>
          </cell>
          <cell r="AV399" t="str">
            <v>4. Mejor</v>
          </cell>
          <cell r="AW399" t="str">
            <v>4. Mejor</v>
          </cell>
        </row>
        <row r="400">
          <cell r="AH400">
            <v>8</v>
          </cell>
          <cell r="AI400">
            <v>7</v>
          </cell>
          <cell r="AJ400">
            <v>0</v>
          </cell>
          <cell r="AK400">
            <v>5</v>
          </cell>
          <cell r="AL400">
            <v>8</v>
          </cell>
          <cell r="AM400">
            <v>6</v>
          </cell>
          <cell r="AQ400" t="str">
            <v>Si</v>
          </cell>
          <cell r="AR400" t="str">
            <v>Si</v>
          </cell>
          <cell r="AS400" t="str">
            <v>Si</v>
          </cell>
          <cell r="AT400">
            <v>1</v>
          </cell>
          <cell r="AU400" t="str">
            <v>3. Igual</v>
          </cell>
          <cell r="AV400" t="str">
            <v>2. Peor</v>
          </cell>
          <cell r="AW400" t="str">
            <v>5. Mucho mejor</v>
          </cell>
        </row>
        <row r="401">
          <cell r="AH401">
            <v>10</v>
          </cell>
          <cell r="AI401">
            <v>10</v>
          </cell>
          <cell r="AJ401">
            <v>10</v>
          </cell>
          <cell r="AK401">
            <v>10</v>
          </cell>
          <cell r="AL401">
            <v>10</v>
          </cell>
          <cell r="AM401">
            <v>10</v>
          </cell>
          <cell r="AQ401" t="str">
            <v>Si</v>
          </cell>
          <cell r="AR401" t="str">
            <v>Si</v>
          </cell>
          <cell r="AS401" t="str">
            <v>Si</v>
          </cell>
          <cell r="AT401">
            <v>1</v>
          </cell>
          <cell r="AU401" t="str">
            <v>4. Mejor</v>
          </cell>
          <cell r="AV401" t="str">
            <v>4. Mejor</v>
          </cell>
          <cell r="AW401" t="str">
            <v>3. Igual</v>
          </cell>
        </row>
        <row r="402">
          <cell r="AH402">
            <v>10</v>
          </cell>
          <cell r="AI402">
            <v>10</v>
          </cell>
          <cell r="AJ402">
            <v>10</v>
          </cell>
          <cell r="AK402">
            <v>7</v>
          </cell>
          <cell r="AL402">
            <v>10</v>
          </cell>
          <cell r="AM402">
            <v>10</v>
          </cell>
          <cell r="AQ402" t="str">
            <v>Si</v>
          </cell>
          <cell r="AR402" t="str">
            <v>Si</v>
          </cell>
          <cell r="AS402" t="str">
            <v>Si</v>
          </cell>
          <cell r="AT402">
            <v>1</v>
          </cell>
          <cell r="AU402" t="str">
            <v>5. Mucho mejor</v>
          </cell>
          <cell r="AV402" t="str">
            <v>5. Mucho mejor</v>
          </cell>
          <cell r="AW402" t="str">
            <v>5. Mucho mejor</v>
          </cell>
        </row>
        <row r="403">
          <cell r="AH403">
            <v>9</v>
          </cell>
          <cell r="AI403">
            <v>9</v>
          </cell>
          <cell r="AJ403">
            <v>8</v>
          </cell>
          <cell r="AK403" t="str">
            <v>No sabe</v>
          </cell>
          <cell r="AL403">
            <v>10</v>
          </cell>
          <cell r="AM403">
            <v>8</v>
          </cell>
          <cell r="AQ403" t="str">
            <v>No</v>
          </cell>
          <cell r="AR403" t="str">
            <v>No</v>
          </cell>
          <cell r="AS403" t="str">
            <v>No</v>
          </cell>
          <cell r="AT403">
            <v>1</v>
          </cell>
          <cell r="AU403" t="str">
            <v>3. Igual</v>
          </cell>
          <cell r="AV403" t="str">
            <v>3. Igual</v>
          </cell>
          <cell r="AW403" t="str">
            <v>3. Igual</v>
          </cell>
        </row>
        <row r="404">
          <cell r="AH404">
            <v>5</v>
          </cell>
          <cell r="AI404">
            <v>10</v>
          </cell>
          <cell r="AJ404">
            <v>10</v>
          </cell>
          <cell r="AK404">
            <v>3</v>
          </cell>
          <cell r="AL404">
            <v>8</v>
          </cell>
          <cell r="AM404">
            <v>6</v>
          </cell>
          <cell r="AQ404" t="str">
            <v>No</v>
          </cell>
          <cell r="AR404" t="str">
            <v>Si</v>
          </cell>
          <cell r="AS404" t="str">
            <v>Si</v>
          </cell>
          <cell r="AT404">
            <v>4</v>
          </cell>
          <cell r="AU404" t="str">
            <v>4. Mejor</v>
          </cell>
          <cell r="AV404" t="str">
            <v>3. Igual</v>
          </cell>
          <cell r="AW404" t="str">
            <v>1. Mucho peor</v>
          </cell>
        </row>
        <row r="405">
          <cell r="AH405">
            <v>3</v>
          </cell>
          <cell r="AI405">
            <v>8</v>
          </cell>
          <cell r="AJ405">
            <v>8</v>
          </cell>
          <cell r="AK405">
            <v>9</v>
          </cell>
          <cell r="AL405">
            <v>9</v>
          </cell>
          <cell r="AM405">
            <v>8</v>
          </cell>
          <cell r="AQ405" t="str">
            <v>Si</v>
          </cell>
          <cell r="AR405" t="str">
            <v>Si</v>
          </cell>
          <cell r="AS405" t="str">
            <v>Si</v>
          </cell>
          <cell r="AT405">
            <v>1</v>
          </cell>
          <cell r="AU405" t="str">
            <v>3. Igual</v>
          </cell>
          <cell r="AV405" t="str">
            <v>3. Igual</v>
          </cell>
          <cell r="AW405" t="str">
            <v>3. Igual</v>
          </cell>
        </row>
        <row r="406">
          <cell r="AH406">
            <v>0</v>
          </cell>
          <cell r="AI406">
            <v>10</v>
          </cell>
          <cell r="AJ406">
            <v>10</v>
          </cell>
          <cell r="AK406">
            <v>3</v>
          </cell>
          <cell r="AL406">
            <v>10</v>
          </cell>
          <cell r="AM406">
            <v>5</v>
          </cell>
          <cell r="AQ406" t="str">
            <v>Si</v>
          </cell>
          <cell r="AR406" t="str">
            <v>No</v>
          </cell>
          <cell r="AS406" t="str">
            <v>Si</v>
          </cell>
          <cell r="AT406">
            <v>1</v>
          </cell>
          <cell r="AU406" t="str">
            <v>5. Mucho mejor</v>
          </cell>
          <cell r="AV406" t="str">
            <v>5. Mucho mejor</v>
          </cell>
          <cell r="AW406" t="str">
            <v>1. Mucho peor</v>
          </cell>
        </row>
        <row r="407">
          <cell r="AH407">
            <v>10</v>
          </cell>
          <cell r="AI407">
            <v>10</v>
          </cell>
          <cell r="AJ407">
            <v>10</v>
          </cell>
          <cell r="AK407">
            <v>5</v>
          </cell>
          <cell r="AL407">
            <v>10</v>
          </cell>
          <cell r="AM407">
            <v>10</v>
          </cell>
          <cell r="AQ407" t="str">
            <v>Si</v>
          </cell>
          <cell r="AR407" t="str">
            <v>No</v>
          </cell>
          <cell r="AS407" t="str">
            <v>No</v>
          </cell>
          <cell r="AT407">
            <v>1</v>
          </cell>
          <cell r="AU407" t="str">
            <v>5. Mucho mejor</v>
          </cell>
          <cell r="AV407" t="str">
            <v>4. Mejor</v>
          </cell>
          <cell r="AW407" t="str">
            <v>9. No sabe / No contesta (NO LEER)</v>
          </cell>
        </row>
        <row r="408">
          <cell r="AH408">
            <v>10</v>
          </cell>
          <cell r="AI408">
            <v>10</v>
          </cell>
          <cell r="AJ408">
            <v>10</v>
          </cell>
          <cell r="AK408">
            <v>7</v>
          </cell>
          <cell r="AL408">
            <v>10</v>
          </cell>
          <cell r="AM408">
            <v>9</v>
          </cell>
          <cell r="AQ408" t="str">
            <v>Si</v>
          </cell>
          <cell r="AR408" t="str">
            <v>Si</v>
          </cell>
          <cell r="AS408" t="str">
            <v>No</v>
          </cell>
          <cell r="AT408">
            <v>3</v>
          </cell>
          <cell r="AU408" t="str">
            <v>4. Mejor</v>
          </cell>
          <cell r="AV408" t="str">
            <v>9. No sabe / No contesta (NO LEER)</v>
          </cell>
          <cell r="AW408" t="str">
            <v>9. No sabe / No contesta (NO LEER)</v>
          </cell>
        </row>
        <row r="409">
          <cell r="AH409">
            <v>8</v>
          </cell>
          <cell r="AI409">
            <v>7</v>
          </cell>
          <cell r="AJ409">
            <v>7</v>
          </cell>
          <cell r="AK409">
            <v>3</v>
          </cell>
          <cell r="AL409">
            <v>7</v>
          </cell>
          <cell r="AM409">
            <v>7</v>
          </cell>
          <cell r="AQ409" t="str">
            <v>Si</v>
          </cell>
          <cell r="AR409" t="str">
            <v>Si</v>
          </cell>
          <cell r="AS409" t="str">
            <v>Si</v>
          </cell>
          <cell r="AT409">
            <v>1</v>
          </cell>
          <cell r="AU409" t="str">
            <v>3. Igual</v>
          </cell>
          <cell r="AV409" t="str">
            <v>4. Mejor</v>
          </cell>
          <cell r="AW409" t="str">
            <v>3. Igual</v>
          </cell>
        </row>
        <row r="410">
          <cell r="AH410">
            <v>10</v>
          </cell>
          <cell r="AI410">
            <v>10</v>
          </cell>
          <cell r="AJ410">
            <v>10</v>
          </cell>
          <cell r="AK410">
            <v>10</v>
          </cell>
          <cell r="AL410">
            <v>10</v>
          </cell>
          <cell r="AM410">
            <v>10</v>
          </cell>
          <cell r="AQ410" t="str">
            <v>Si</v>
          </cell>
          <cell r="AR410" t="str">
            <v>No</v>
          </cell>
          <cell r="AS410" t="str">
            <v>No</v>
          </cell>
          <cell r="AT410">
            <v>1</v>
          </cell>
          <cell r="AU410" t="str">
            <v>4. Mejor</v>
          </cell>
          <cell r="AV410" t="str">
            <v>4. Mejor</v>
          </cell>
          <cell r="AW410" t="str">
            <v>4. Mejor</v>
          </cell>
        </row>
        <row r="411">
          <cell r="AH411">
            <v>9</v>
          </cell>
          <cell r="AI411">
            <v>9</v>
          </cell>
          <cell r="AJ411">
            <v>9</v>
          </cell>
          <cell r="AK411">
            <v>8</v>
          </cell>
          <cell r="AL411">
            <v>9</v>
          </cell>
          <cell r="AM411">
            <v>9</v>
          </cell>
          <cell r="AQ411" t="str">
            <v>Si</v>
          </cell>
          <cell r="AR411" t="str">
            <v>No</v>
          </cell>
          <cell r="AS411" t="str">
            <v>No</v>
          </cell>
          <cell r="AT411">
            <v>1</v>
          </cell>
          <cell r="AU411" t="str">
            <v>5. Mucho mejor</v>
          </cell>
          <cell r="AV411" t="str">
            <v>5. Mucho mejor</v>
          </cell>
          <cell r="AW411" t="str">
            <v>5. Mucho mejor</v>
          </cell>
        </row>
        <row r="412">
          <cell r="AH412">
            <v>10</v>
          </cell>
          <cell r="AI412">
            <v>10</v>
          </cell>
          <cell r="AJ412">
            <v>0</v>
          </cell>
          <cell r="AK412">
            <v>0</v>
          </cell>
          <cell r="AL412">
            <v>10</v>
          </cell>
          <cell r="AM412">
            <v>10</v>
          </cell>
          <cell r="AQ412" t="str">
            <v>No</v>
          </cell>
          <cell r="AR412" t="str">
            <v>Si</v>
          </cell>
          <cell r="AS412" t="str">
            <v>Si</v>
          </cell>
          <cell r="AT412">
            <v>1</v>
          </cell>
          <cell r="AU412" t="str">
            <v>5. Mucho mejor</v>
          </cell>
          <cell r="AV412" t="str">
            <v>4. Mejor</v>
          </cell>
          <cell r="AW412" t="str">
            <v>4. Mejor</v>
          </cell>
        </row>
        <row r="413">
          <cell r="AH413">
            <v>7</v>
          </cell>
          <cell r="AI413">
            <v>10</v>
          </cell>
          <cell r="AJ413">
            <v>10</v>
          </cell>
          <cell r="AK413">
            <v>7</v>
          </cell>
          <cell r="AL413">
            <v>10</v>
          </cell>
          <cell r="AM413">
            <v>9</v>
          </cell>
          <cell r="AQ413" t="str">
            <v>No</v>
          </cell>
          <cell r="AR413" t="str">
            <v>Si</v>
          </cell>
          <cell r="AS413" t="str">
            <v>Si</v>
          </cell>
          <cell r="AT413">
            <v>1</v>
          </cell>
          <cell r="AU413" t="str">
            <v>4. Mejor</v>
          </cell>
          <cell r="AV413" t="str">
            <v>3. Igual</v>
          </cell>
          <cell r="AW413" t="str">
            <v>3. Igual</v>
          </cell>
        </row>
        <row r="414">
          <cell r="AH414">
            <v>10</v>
          </cell>
          <cell r="AI414">
            <v>10</v>
          </cell>
          <cell r="AJ414">
            <v>10</v>
          </cell>
          <cell r="AK414">
            <v>5</v>
          </cell>
          <cell r="AL414">
            <v>10</v>
          </cell>
          <cell r="AM414">
            <v>10</v>
          </cell>
          <cell r="AQ414" t="str">
            <v>No</v>
          </cell>
          <cell r="AR414" t="str">
            <v>No</v>
          </cell>
          <cell r="AS414" t="str">
            <v>No</v>
          </cell>
          <cell r="AT414">
            <v>1</v>
          </cell>
          <cell r="AU414" t="str">
            <v>4. Mejor</v>
          </cell>
          <cell r="AV414" t="str">
            <v>4. Mejor</v>
          </cell>
          <cell r="AW414" t="str">
            <v>4. Mejor</v>
          </cell>
        </row>
        <row r="415">
          <cell r="AH415">
            <v>8</v>
          </cell>
          <cell r="AI415">
            <v>10</v>
          </cell>
          <cell r="AJ415">
            <v>10</v>
          </cell>
          <cell r="AK415">
            <v>9</v>
          </cell>
          <cell r="AL415">
            <v>9</v>
          </cell>
          <cell r="AM415">
            <v>10</v>
          </cell>
          <cell r="AQ415" t="str">
            <v>Si</v>
          </cell>
          <cell r="AR415" t="str">
            <v>No</v>
          </cell>
          <cell r="AS415" t="str">
            <v>No</v>
          </cell>
          <cell r="AT415">
            <v>4</v>
          </cell>
          <cell r="AU415" t="str">
            <v>5. Mucho mejor</v>
          </cell>
          <cell r="AV415" t="str">
            <v>3. Igual</v>
          </cell>
          <cell r="AW415" t="str">
            <v>4. Mejor</v>
          </cell>
        </row>
        <row r="416">
          <cell r="AH416">
            <v>9</v>
          </cell>
          <cell r="AI416">
            <v>9</v>
          </cell>
          <cell r="AJ416">
            <v>9</v>
          </cell>
          <cell r="AK416">
            <v>3</v>
          </cell>
          <cell r="AL416">
            <v>9</v>
          </cell>
          <cell r="AM416">
            <v>8</v>
          </cell>
          <cell r="AQ416" t="str">
            <v>No</v>
          </cell>
          <cell r="AR416" t="str">
            <v>No</v>
          </cell>
          <cell r="AS416" t="str">
            <v>No</v>
          </cell>
          <cell r="AT416">
            <v>2</v>
          </cell>
          <cell r="AU416" t="str">
            <v>4. Mejor</v>
          </cell>
          <cell r="AV416" t="str">
            <v>3. Igual</v>
          </cell>
          <cell r="AW416" t="str">
            <v>3. Igual</v>
          </cell>
        </row>
        <row r="417">
          <cell r="AH417">
            <v>10</v>
          </cell>
          <cell r="AI417">
            <v>10</v>
          </cell>
          <cell r="AJ417">
            <v>10</v>
          </cell>
          <cell r="AK417">
            <v>10</v>
          </cell>
          <cell r="AL417">
            <v>10</v>
          </cell>
          <cell r="AM417">
            <v>10</v>
          </cell>
          <cell r="AQ417" t="str">
            <v>No</v>
          </cell>
          <cell r="AR417" t="str">
            <v>No</v>
          </cell>
          <cell r="AS417" t="str">
            <v>No</v>
          </cell>
          <cell r="AT417">
            <v>3</v>
          </cell>
          <cell r="AU417" t="str">
            <v>4. Mejor</v>
          </cell>
          <cell r="AV417" t="str">
            <v>4. Mejor</v>
          </cell>
          <cell r="AW417" t="str">
            <v>4. Mejor</v>
          </cell>
        </row>
        <row r="418">
          <cell r="AH418">
            <v>10</v>
          </cell>
          <cell r="AI418">
            <v>10</v>
          </cell>
          <cell r="AJ418">
            <v>10</v>
          </cell>
          <cell r="AK418" t="str">
            <v>No sabe</v>
          </cell>
          <cell r="AL418">
            <v>10</v>
          </cell>
          <cell r="AM418">
            <v>10</v>
          </cell>
          <cell r="AQ418" t="str">
            <v>Si</v>
          </cell>
          <cell r="AR418" t="str">
            <v>Si</v>
          </cell>
          <cell r="AS418" t="str">
            <v>Si</v>
          </cell>
          <cell r="AT418">
            <v>1</v>
          </cell>
          <cell r="AU418" t="str">
            <v>3. Igual</v>
          </cell>
          <cell r="AV418" t="str">
            <v>3. Igual</v>
          </cell>
          <cell r="AW418" t="str">
            <v>3. Igual</v>
          </cell>
        </row>
        <row r="419">
          <cell r="AH419">
            <v>8</v>
          </cell>
          <cell r="AI419">
            <v>8</v>
          </cell>
          <cell r="AJ419">
            <v>8</v>
          </cell>
          <cell r="AK419">
            <v>4</v>
          </cell>
          <cell r="AL419">
            <v>8</v>
          </cell>
          <cell r="AM419">
            <v>7</v>
          </cell>
          <cell r="AQ419" t="str">
            <v>No</v>
          </cell>
          <cell r="AR419" t="str">
            <v>Si</v>
          </cell>
          <cell r="AS419" t="str">
            <v>Si</v>
          </cell>
          <cell r="AT419">
            <v>1</v>
          </cell>
          <cell r="AU419" t="str">
            <v>4. Mejor</v>
          </cell>
          <cell r="AV419" t="str">
            <v>3. Igual</v>
          </cell>
          <cell r="AW419" t="str">
            <v>3. Igual</v>
          </cell>
        </row>
        <row r="420">
          <cell r="AH420">
            <v>1</v>
          </cell>
          <cell r="AI420">
            <v>8</v>
          </cell>
          <cell r="AJ420">
            <v>0</v>
          </cell>
          <cell r="AK420">
            <v>0</v>
          </cell>
          <cell r="AL420">
            <v>1</v>
          </cell>
          <cell r="AM420">
            <v>2</v>
          </cell>
          <cell r="AQ420" t="str">
            <v>Si</v>
          </cell>
          <cell r="AR420" t="str">
            <v>Si</v>
          </cell>
          <cell r="AS420" t="str">
            <v>Si</v>
          </cell>
          <cell r="AT420">
            <v>2</v>
          </cell>
          <cell r="AU420" t="str">
            <v>1. Mucho peor</v>
          </cell>
          <cell r="AV420" t="str">
            <v>1. Mucho peor</v>
          </cell>
          <cell r="AW420" t="str">
            <v>1. Mucho peor</v>
          </cell>
        </row>
        <row r="421">
          <cell r="AH421">
            <v>8</v>
          </cell>
          <cell r="AI421">
            <v>10</v>
          </cell>
          <cell r="AJ421">
            <v>10</v>
          </cell>
          <cell r="AK421">
            <v>10</v>
          </cell>
          <cell r="AL421">
            <v>10</v>
          </cell>
          <cell r="AM421">
            <v>9</v>
          </cell>
          <cell r="AQ421" t="str">
            <v>Si</v>
          </cell>
          <cell r="AR421" t="str">
            <v>No</v>
          </cell>
          <cell r="AS421" t="str">
            <v>Si</v>
          </cell>
          <cell r="AT421">
            <v>1</v>
          </cell>
          <cell r="AU421" t="str">
            <v>5. Mucho mejor</v>
          </cell>
          <cell r="AV421" t="str">
            <v>5. Mucho mejor</v>
          </cell>
          <cell r="AW421" t="str">
            <v>5. Mucho mejor</v>
          </cell>
        </row>
        <row r="422">
          <cell r="AH422">
            <v>10</v>
          </cell>
          <cell r="AI422">
            <v>10</v>
          </cell>
          <cell r="AJ422">
            <v>10</v>
          </cell>
          <cell r="AK422" t="str">
            <v>No sabe</v>
          </cell>
          <cell r="AL422">
            <v>10</v>
          </cell>
          <cell r="AM422">
            <v>10</v>
          </cell>
          <cell r="AQ422" t="str">
            <v>Si</v>
          </cell>
          <cell r="AR422" t="str">
            <v>No</v>
          </cell>
          <cell r="AS422" t="str">
            <v>No</v>
          </cell>
          <cell r="AT422">
            <v>1</v>
          </cell>
          <cell r="AU422" t="str">
            <v>3. Igual</v>
          </cell>
          <cell r="AV422" t="str">
            <v>3. Igual</v>
          </cell>
          <cell r="AW422" t="str">
            <v>3. Igual</v>
          </cell>
        </row>
        <row r="423">
          <cell r="AH423">
            <v>5</v>
          </cell>
          <cell r="AI423">
            <v>7</v>
          </cell>
          <cell r="AJ423">
            <v>8</v>
          </cell>
          <cell r="AK423">
            <v>5</v>
          </cell>
          <cell r="AL423">
            <v>9</v>
          </cell>
          <cell r="AM423">
            <v>7</v>
          </cell>
          <cell r="AQ423" t="str">
            <v>Si</v>
          </cell>
          <cell r="AR423" t="str">
            <v>Si</v>
          </cell>
          <cell r="AS423" t="str">
            <v>Si</v>
          </cell>
          <cell r="AT423">
            <v>1</v>
          </cell>
          <cell r="AU423" t="str">
            <v>3. Igual</v>
          </cell>
          <cell r="AV423" t="str">
            <v>4. Mejor</v>
          </cell>
          <cell r="AW423" t="str">
            <v>3. Igual</v>
          </cell>
        </row>
        <row r="424">
          <cell r="AH424">
            <v>9</v>
          </cell>
          <cell r="AI424">
            <v>10</v>
          </cell>
          <cell r="AJ424">
            <v>5</v>
          </cell>
          <cell r="AK424">
            <v>10</v>
          </cell>
          <cell r="AL424">
            <v>10</v>
          </cell>
          <cell r="AM424">
            <v>10</v>
          </cell>
          <cell r="AQ424" t="str">
            <v>No</v>
          </cell>
          <cell r="AR424" t="str">
            <v>No</v>
          </cell>
          <cell r="AS424" t="str">
            <v>No</v>
          </cell>
          <cell r="AT424">
            <v>1</v>
          </cell>
          <cell r="AU424" t="str">
            <v>4. Mejor</v>
          </cell>
          <cell r="AV424" t="str">
            <v>3. Igual</v>
          </cell>
          <cell r="AW424" t="str">
            <v>4. Mejor</v>
          </cell>
        </row>
        <row r="425">
          <cell r="AH425">
            <v>5</v>
          </cell>
          <cell r="AI425">
            <v>10</v>
          </cell>
          <cell r="AJ425">
            <v>10</v>
          </cell>
          <cell r="AK425">
            <v>6</v>
          </cell>
          <cell r="AL425">
            <v>10</v>
          </cell>
          <cell r="AM425">
            <v>8</v>
          </cell>
          <cell r="AQ425" t="str">
            <v>No</v>
          </cell>
          <cell r="AR425" t="str">
            <v>No</v>
          </cell>
          <cell r="AS425" t="str">
            <v>No</v>
          </cell>
          <cell r="AT425">
            <v>2</v>
          </cell>
          <cell r="AU425" t="str">
            <v>4. Mejor</v>
          </cell>
          <cell r="AV425" t="str">
            <v>5. Mucho mejor</v>
          </cell>
          <cell r="AW425" t="str">
            <v>5. Mucho mejor</v>
          </cell>
        </row>
        <row r="426">
          <cell r="AH426">
            <v>9</v>
          </cell>
          <cell r="AI426">
            <v>10</v>
          </cell>
          <cell r="AJ426">
            <v>10</v>
          </cell>
          <cell r="AK426">
            <v>10</v>
          </cell>
          <cell r="AL426">
            <v>10</v>
          </cell>
          <cell r="AM426">
            <v>10</v>
          </cell>
          <cell r="AQ426" t="str">
            <v>Si</v>
          </cell>
          <cell r="AR426" t="str">
            <v>Si</v>
          </cell>
          <cell r="AS426" t="str">
            <v>Si</v>
          </cell>
          <cell r="AT426">
            <v>2</v>
          </cell>
          <cell r="AU426" t="str">
            <v>3. Igual</v>
          </cell>
          <cell r="AV426" t="str">
            <v>3. Igual</v>
          </cell>
          <cell r="AW426" t="str">
            <v>3. Igual</v>
          </cell>
        </row>
        <row r="427">
          <cell r="AH427">
            <v>5</v>
          </cell>
          <cell r="AI427">
            <v>10</v>
          </cell>
          <cell r="AJ427">
            <v>3</v>
          </cell>
          <cell r="AK427">
            <v>8</v>
          </cell>
          <cell r="AL427">
            <v>10</v>
          </cell>
          <cell r="AM427">
            <v>4</v>
          </cell>
          <cell r="AQ427" t="str">
            <v>Si</v>
          </cell>
          <cell r="AR427" t="str">
            <v>No</v>
          </cell>
          <cell r="AS427" t="str">
            <v>No</v>
          </cell>
          <cell r="AT427">
            <v>1</v>
          </cell>
          <cell r="AU427" t="str">
            <v>3. Igual</v>
          </cell>
          <cell r="AV427" t="str">
            <v>2. Peor</v>
          </cell>
          <cell r="AW427" t="str">
            <v>2. Peor</v>
          </cell>
        </row>
        <row r="428">
          <cell r="AH428">
            <v>7</v>
          </cell>
          <cell r="AI428">
            <v>10</v>
          </cell>
          <cell r="AJ428">
            <v>10</v>
          </cell>
          <cell r="AK428">
            <v>5</v>
          </cell>
          <cell r="AL428">
            <v>10</v>
          </cell>
          <cell r="AM428">
            <v>8</v>
          </cell>
          <cell r="AQ428" t="str">
            <v>No</v>
          </cell>
          <cell r="AR428" t="str">
            <v>No</v>
          </cell>
          <cell r="AS428" t="str">
            <v>Si</v>
          </cell>
          <cell r="AT428">
            <v>1</v>
          </cell>
          <cell r="AU428" t="str">
            <v>4. Mejor</v>
          </cell>
          <cell r="AV428" t="str">
            <v>4. Mejor</v>
          </cell>
          <cell r="AW428" t="str">
            <v>4. Mejor</v>
          </cell>
        </row>
        <row r="429">
          <cell r="AH429">
            <v>8</v>
          </cell>
          <cell r="AI429">
            <v>8</v>
          </cell>
          <cell r="AJ429">
            <v>7</v>
          </cell>
          <cell r="AK429" t="str">
            <v>No sabe</v>
          </cell>
          <cell r="AL429">
            <v>8</v>
          </cell>
          <cell r="AM429">
            <v>8</v>
          </cell>
          <cell r="AQ429" t="str">
            <v>Si</v>
          </cell>
          <cell r="AR429" t="str">
            <v>Si</v>
          </cell>
          <cell r="AS429" t="str">
            <v>No</v>
          </cell>
          <cell r="AT429">
            <v>1</v>
          </cell>
          <cell r="AU429" t="str">
            <v>4. Mejor</v>
          </cell>
          <cell r="AV429" t="str">
            <v>3. Igual</v>
          </cell>
          <cell r="AW429" t="str">
            <v>3. Igual</v>
          </cell>
        </row>
        <row r="430">
          <cell r="AH430">
            <v>7</v>
          </cell>
          <cell r="AI430">
            <v>7</v>
          </cell>
          <cell r="AJ430">
            <v>7</v>
          </cell>
          <cell r="AK430" t="str">
            <v>No sabe</v>
          </cell>
          <cell r="AL430">
            <v>7</v>
          </cell>
          <cell r="AM430">
            <v>8</v>
          </cell>
          <cell r="AQ430" t="str">
            <v>No</v>
          </cell>
          <cell r="AR430" t="str">
            <v>Si</v>
          </cell>
          <cell r="AS430" t="str">
            <v>Si</v>
          </cell>
          <cell r="AT430">
            <v>1</v>
          </cell>
          <cell r="AU430" t="str">
            <v>3. Igual</v>
          </cell>
          <cell r="AV430" t="str">
            <v>3. Igual</v>
          </cell>
          <cell r="AW430" t="str">
            <v>2. Peor</v>
          </cell>
        </row>
        <row r="431">
          <cell r="AH431">
            <v>6</v>
          </cell>
          <cell r="AI431">
            <v>10</v>
          </cell>
          <cell r="AJ431">
            <v>8</v>
          </cell>
          <cell r="AK431">
            <v>6</v>
          </cell>
          <cell r="AL431">
            <v>9</v>
          </cell>
          <cell r="AM431">
            <v>9</v>
          </cell>
          <cell r="AQ431" t="str">
            <v>No</v>
          </cell>
          <cell r="AR431" t="str">
            <v>Si</v>
          </cell>
          <cell r="AS431" t="str">
            <v>Si</v>
          </cell>
          <cell r="AT431">
            <v>1</v>
          </cell>
          <cell r="AU431" t="str">
            <v>3. Igual</v>
          </cell>
          <cell r="AV431" t="str">
            <v>3. Igual</v>
          </cell>
          <cell r="AW431" t="str">
            <v>2. Peor</v>
          </cell>
        </row>
        <row r="432">
          <cell r="AH432">
            <v>10</v>
          </cell>
          <cell r="AI432">
            <v>10</v>
          </cell>
          <cell r="AJ432">
            <v>10</v>
          </cell>
          <cell r="AK432">
            <v>5</v>
          </cell>
          <cell r="AL432">
            <v>10</v>
          </cell>
          <cell r="AM432">
            <v>10</v>
          </cell>
          <cell r="AQ432" t="str">
            <v>Si</v>
          </cell>
          <cell r="AR432" t="str">
            <v>Si</v>
          </cell>
          <cell r="AS432" t="str">
            <v>Si</v>
          </cell>
          <cell r="AT432">
            <v>1</v>
          </cell>
          <cell r="AU432" t="str">
            <v>3. Igual</v>
          </cell>
          <cell r="AV432" t="str">
            <v>3. Igual</v>
          </cell>
          <cell r="AW432" t="str">
            <v>3. Igual</v>
          </cell>
        </row>
        <row r="433">
          <cell r="AH433">
            <v>10</v>
          </cell>
          <cell r="AI433">
            <v>10</v>
          </cell>
          <cell r="AJ433">
            <v>10</v>
          </cell>
          <cell r="AK433" t="str">
            <v>No sabe</v>
          </cell>
          <cell r="AL433">
            <v>10</v>
          </cell>
          <cell r="AM433">
            <v>10</v>
          </cell>
          <cell r="AQ433" t="str">
            <v>No</v>
          </cell>
          <cell r="AR433" t="str">
            <v>Si</v>
          </cell>
          <cell r="AS433" t="str">
            <v>No</v>
          </cell>
          <cell r="AT433">
            <v>1</v>
          </cell>
          <cell r="AU433" t="str">
            <v>4. Mejor</v>
          </cell>
          <cell r="AV433" t="str">
            <v>4. Mejor</v>
          </cell>
          <cell r="AW433" t="str">
            <v>4. Mejor</v>
          </cell>
        </row>
        <row r="434">
          <cell r="AH434">
            <v>7</v>
          </cell>
          <cell r="AI434">
            <v>7</v>
          </cell>
          <cell r="AJ434">
            <v>0</v>
          </cell>
          <cell r="AK434">
            <v>0</v>
          </cell>
          <cell r="AL434">
            <v>10</v>
          </cell>
          <cell r="AM434">
            <v>6</v>
          </cell>
          <cell r="AQ434" t="str">
            <v>Si</v>
          </cell>
          <cell r="AR434" t="str">
            <v>No</v>
          </cell>
          <cell r="AS434" t="str">
            <v>Si</v>
          </cell>
          <cell r="AT434">
            <v>1</v>
          </cell>
          <cell r="AU434" t="str">
            <v>3. Igual</v>
          </cell>
          <cell r="AV434" t="str">
            <v>3. Igual</v>
          </cell>
          <cell r="AW434" t="str">
            <v>3. Igual</v>
          </cell>
        </row>
        <row r="435">
          <cell r="AH435">
            <v>8</v>
          </cell>
          <cell r="AI435">
            <v>10</v>
          </cell>
          <cell r="AJ435">
            <v>10</v>
          </cell>
          <cell r="AK435">
            <v>7</v>
          </cell>
          <cell r="AL435">
            <v>10</v>
          </cell>
          <cell r="AM435">
            <v>8</v>
          </cell>
          <cell r="AQ435" t="str">
            <v>Si</v>
          </cell>
          <cell r="AR435" t="str">
            <v>Si</v>
          </cell>
          <cell r="AS435" t="str">
            <v>Si</v>
          </cell>
          <cell r="AT435">
            <v>1</v>
          </cell>
          <cell r="AU435" t="str">
            <v>3. Igual</v>
          </cell>
          <cell r="AV435" t="str">
            <v>5. Mucho mejor</v>
          </cell>
          <cell r="AW435" t="str">
            <v>5. Mucho mejor</v>
          </cell>
        </row>
        <row r="436">
          <cell r="AH436">
            <v>8</v>
          </cell>
          <cell r="AI436">
            <v>10</v>
          </cell>
          <cell r="AJ436">
            <v>10</v>
          </cell>
          <cell r="AK436">
            <v>5</v>
          </cell>
          <cell r="AL436">
            <v>10</v>
          </cell>
          <cell r="AM436">
            <v>9</v>
          </cell>
          <cell r="AQ436" t="str">
            <v>No</v>
          </cell>
          <cell r="AR436" t="str">
            <v>Si</v>
          </cell>
          <cell r="AS436" t="str">
            <v>No</v>
          </cell>
          <cell r="AT436">
            <v>1</v>
          </cell>
          <cell r="AU436" t="str">
            <v>4. Mejor</v>
          </cell>
          <cell r="AV436" t="str">
            <v>5. Mucho mejor</v>
          </cell>
          <cell r="AW436" t="str">
            <v>4. Mejor</v>
          </cell>
        </row>
        <row r="437">
          <cell r="AH437">
            <v>8</v>
          </cell>
          <cell r="AI437">
            <v>9</v>
          </cell>
          <cell r="AJ437">
            <v>10</v>
          </cell>
          <cell r="AK437">
            <v>7</v>
          </cell>
          <cell r="AL437">
            <v>10</v>
          </cell>
          <cell r="AM437">
            <v>9</v>
          </cell>
          <cell r="AQ437" t="str">
            <v>Si</v>
          </cell>
          <cell r="AR437" t="str">
            <v>Si</v>
          </cell>
          <cell r="AS437" t="str">
            <v>No</v>
          </cell>
          <cell r="AT437">
            <v>1</v>
          </cell>
          <cell r="AU437" t="str">
            <v>5. Mucho mejor</v>
          </cell>
          <cell r="AV437" t="str">
            <v>5. Mucho mejor</v>
          </cell>
          <cell r="AW437" t="str">
            <v>3. Igual</v>
          </cell>
        </row>
        <row r="438">
          <cell r="AH438">
            <v>0</v>
          </cell>
          <cell r="AI438">
            <v>4</v>
          </cell>
          <cell r="AJ438">
            <v>5</v>
          </cell>
          <cell r="AK438">
            <v>5</v>
          </cell>
          <cell r="AL438">
            <v>8</v>
          </cell>
          <cell r="AM438">
            <v>4</v>
          </cell>
          <cell r="AQ438" t="str">
            <v>Si</v>
          </cell>
          <cell r="AR438" t="str">
            <v>Si</v>
          </cell>
          <cell r="AS438" t="str">
            <v>Si</v>
          </cell>
          <cell r="AT438">
            <v>1</v>
          </cell>
          <cell r="AU438" t="str">
            <v>3. Igual</v>
          </cell>
          <cell r="AV438" t="str">
            <v>2. Peor</v>
          </cell>
          <cell r="AW438" t="str">
            <v>2. Peor</v>
          </cell>
        </row>
        <row r="439">
          <cell r="AH439">
            <v>10</v>
          </cell>
          <cell r="AI439">
            <v>10</v>
          </cell>
          <cell r="AJ439">
            <v>10</v>
          </cell>
          <cell r="AK439">
            <v>10</v>
          </cell>
          <cell r="AL439">
            <v>10</v>
          </cell>
          <cell r="AM439">
            <v>10</v>
          </cell>
          <cell r="AQ439" t="str">
            <v>Si</v>
          </cell>
          <cell r="AR439" t="str">
            <v>Si</v>
          </cell>
          <cell r="AS439" t="str">
            <v>Si</v>
          </cell>
          <cell r="AT439">
            <v>1</v>
          </cell>
          <cell r="AU439" t="str">
            <v>5. Mucho mejor</v>
          </cell>
          <cell r="AV439" t="str">
            <v>5. Mucho mejor</v>
          </cell>
          <cell r="AW439" t="str">
            <v>5. Mucho mejor</v>
          </cell>
        </row>
        <row r="440">
          <cell r="AH440">
            <v>10</v>
          </cell>
          <cell r="AI440">
            <v>8</v>
          </cell>
          <cell r="AJ440">
            <v>6</v>
          </cell>
          <cell r="AK440">
            <v>7</v>
          </cell>
          <cell r="AL440">
            <v>10</v>
          </cell>
          <cell r="AM440">
            <v>7</v>
          </cell>
          <cell r="AQ440" t="str">
            <v>No</v>
          </cell>
          <cell r="AR440" t="str">
            <v>Si</v>
          </cell>
          <cell r="AS440" t="str">
            <v>No</v>
          </cell>
          <cell r="AT440">
            <v>1</v>
          </cell>
          <cell r="AU440" t="str">
            <v>5. Mucho mejor</v>
          </cell>
          <cell r="AV440" t="str">
            <v>4. Mejor</v>
          </cell>
          <cell r="AW440" t="str">
            <v>4. Mejor</v>
          </cell>
        </row>
        <row r="441">
          <cell r="AH441">
            <v>8</v>
          </cell>
          <cell r="AI441">
            <v>8</v>
          </cell>
          <cell r="AJ441">
            <v>9</v>
          </cell>
          <cell r="AK441" t="str">
            <v>No sabe</v>
          </cell>
          <cell r="AL441">
            <v>10</v>
          </cell>
          <cell r="AM441">
            <v>10</v>
          </cell>
          <cell r="AQ441" t="str">
            <v>Si</v>
          </cell>
          <cell r="AR441" t="str">
            <v>No</v>
          </cell>
          <cell r="AS441" t="str">
            <v>No</v>
          </cell>
          <cell r="AT441">
            <v>1</v>
          </cell>
          <cell r="AU441" t="str">
            <v>5. Mucho mejor</v>
          </cell>
          <cell r="AV441" t="str">
            <v>5. Mucho mejor</v>
          </cell>
          <cell r="AW441" t="str">
            <v>3. Igual</v>
          </cell>
        </row>
        <row r="442">
          <cell r="AH442">
            <v>10</v>
          </cell>
          <cell r="AI442">
            <v>10</v>
          </cell>
          <cell r="AJ442">
            <v>8</v>
          </cell>
          <cell r="AK442">
            <v>6</v>
          </cell>
          <cell r="AL442">
            <v>9</v>
          </cell>
          <cell r="AM442">
            <v>9</v>
          </cell>
          <cell r="AQ442" t="str">
            <v>Si</v>
          </cell>
          <cell r="AR442" t="str">
            <v>Si</v>
          </cell>
          <cell r="AS442" t="str">
            <v>Si</v>
          </cell>
          <cell r="AT442">
            <v>1</v>
          </cell>
          <cell r="AU442" t="str">
            <v>3. Igual</v>
          </cell>
          <cell r="AV442" t="str">
            <v>3. Igual</v>
          </cell>
          <cell r="AW442" t="str">
            <v>3. Igual</v>
          </cell>
        </row>
        <row r="443">
          <cell r="AH443">
            <v>7</v>
          </cell>
          <cell r="AI443">
            <v>9</v>
          </cell>
          <cell r="AJ443">
            <v>10</v>
          </cell>
          <cell r="AK443">
            <v>10</v>
          </cell>
          <cell r="AL443">
            <v>10</v>
          </cell>
          <cell r="AM443">
            <v>9</v>
          </cell>
          <cell r="AQ443" t="str">
            <v>Si</v>
          </cell>
          <cell r="AR443" t="str">
            <v>Si</v>
          </cell>
          <cell r="AS443" t="str">
            <v>Si</v>
          </cell>
          <cell r="AT443">
            <v>1</v>
          </cell>
          <cell r="AU443" t="str">
            <v>4. Mejor</v>
          </cell>
          <cell r="AV443" t="str">
            <v>5. Mucho mejor</v>
          </cell>
          <cell r="AW443" t="str">
            <v>5. Mucho mejor</v>
          </cell>
        </row>
        <row r="444">
          <cell r="AH444">
            <v>6</v>
          </cell>
          <cell r="AI444">
            <v>10</v>
          </cell>
          <cell r="AJ444">
            <v>10</v>
          </cell>
          <cell r="AK444">
            <v>7</v>
          </cell>
          <cell r="AL444">
            <v>9</v>
          </cell>
          <cell r="AM444">
            <v>9</v>
          </cell>
          <cell r="AQ444" t="str">
            <v>Si</v>
          </cell>
          <cell r="AR444" t="str">
            <v>Si</v>
          </cell>
          <cell r="AS444" t="str">
            <v>Si</v>
          </cell>
          <cell r="AT444">
            <v>1</v>
          </cell>
          <cell r="AU444" t="str">
            <v>4. Mejor</v>
          </cell>
          <cell r="AV444" t="str">
            <v>4. Mejor</v>
          </cell>
          <cell r="AW444" t="str">
            <v>3. Igual</v>
          </cell>
        </row>
        <row r="445">
          <cell r="AH445">
            <v>4</v>
          </cell>
          <cell r="AI445">
            <v>4</v>
          </cell>
          <cell r="AJ445">
            <v>0</v>
          </cell>
          <cell r="AK445">
            <v>4</v>
          </cell>
          <cell r="AL445">
            <v>6</v>
          </cell>
          <cell r="AM445">
            <v>4</v>
          </cell>
          <cell r="AQ445" t="str">
            <v>No</v>
          </cell>
          <cell r="AR445" t="str">
            <v>Si</v>
          </cell>
          <cell r="AS445" t="str">
            <v>Si</v>
          </cell>
          <cell r="AT445">
            <v>9</v>
          </cell>
          <cell r="AU445" t="str">
            <v>3. Igual</v>
          </cell>
          <cell r="AV445" t="str">
            <v>2. Peor</v>
          </cell>
          <cell r="AW445" t="str">
            <v>2. Peor</v>
          </cell>
        </row>
        <row r="446">
          <cell r="AH446">
            <v>10</v>
          </cell>
          <cell r="AI446">
            <v>10</v>
          </cell>
          <cell r="AJ446">
            <v>10</v>
          </cell>
          <cell r="AK446">
            <v>5</v>
          </cell>
          <cell r="AL446">
            <v>10</v>
          </cell>
          <cell r="AM446">
            <v>8</v>
          </cell>
          <cell r="AQ446" t="str">
            <v>No</v>
          </cell>
          <cell r="AR446" t="str">
            <v>No</v>
          </cell>
          <cell r="AS446" t="str">
            <v>No</v>
          </cell>
          <cell r="AT446">
            <v>1</v>
          </cell>
          <cell r="AU446" t="str">
            <v>4. Mejor</v>
          </cell>
          <cell r="AV446" t="str">
            <v>4. Mejor</v>
          </cell>
          <cell r="AW446" t="str">
            <v>5. Mucho mejor</v>
          </cell>
        </row>
        <row r="447">
          <cell r="AH447">
            <v>8</v>
          </cell>
          <cell r="AI447">
            <v>8</v>
          </cell>
          <cell r="AJ447">
            <v>8</v>
          </cell>
          <cell r="AK447">
            <v>5</v>
          </cell>
          <cell r="AL447">
            <v>8</v>
          </cell>
          <cell r="AM447">
            <v>8</v>
          </cell>
          <cell r="AQ447" t="str">
            <v>No</v>
          </cell>
          <cell r="AR447" t="str">
            <v>Si</v>
          </cell>
          <cell r="AS447" t="str">
            <v>Si</v>
          </cell>
          <cell r="AT447">
            <v>1</v>
          </cell>
          <cell r="AU447" t="str">
            <v>4. Mejor</v>
          </cell>
          <cell r="AV447" t="str">
            <v>4. Mejor</v>
          </cell>
          <cell r="AW447" t="str">
            <v>3. Igual</v>
          </cell>
        </row>
        <row r="448">
          <cell r="AH448">
            <v>1</v>
          </cell>
          <cell r="AI448">
            <v>1</v>
          </cell>
          <cell r="AJ448">
            <v>0</v>
          </cell>
          <cell r="AK448">
            <v>5</v>
          </cell>
          <cell r="AL448">
            <v>4</v>
          </cell>
          <cell r="AM448">
            <v>4</v>
          </cell>
          <cell r="AQ448" t="str">
            <v>No</v>
          </cell>
          <cell r="AR448" t="str">
            <v>No</v>
          </cell>
          <cell r="AS448" t="str">
            <v>No</v>
          </cell>
          <cell r="AT448">
            <v>3</v>
          </cell>
          <cell r="AU448" t="str">
            <v>1. Mucho peor</v>
          </cell>
          <cell r="AV448" t="str">
            <v>1. Mucho peor</v>
          </cell>
          <cell r="AW448" t="str">
            <v>1. Mucho peor</v>
          </cell>
        </row>
        <row r="449">
          <cell r="AH449">
            <v>10</v>
          </cell>
          <cell r="AI449">
            <v>8</v>
          </cell>
          <cell r="AJ449">
            <v>10</v>
          </cell>
          <cell r="AK449">
            <v>4</v>
          </cell>
          <cell r="AL449">
            <v>8</v>
          </cell>
          <cell r="AM449">
            <v>10</v>
          </cell>
          <cell r="AQ449" t="str">
            <v>Si</v>
          </cell>
          <cell r="AR449" t="str">
            <v>Si</v>
          </cell>
          <cell r="AS449" t="str">
            <v>Si</v>
          </cell>
          <cell r="AT449">
            <v>1</v>
          </cell>
          <cell r="AU449" t="str">
            <v>5. Mucho mejor</v>
          </cell>
          <cell r="AV449" t="str">
            <v>5. Mucho mejor</v>
          </cell>
          <cell r="AW449" t="str">
            <v>5. Mucho mejor</v>
          </cell>
        </row>
        <row r="450">
          <cell r="AH450">
            <v>10</v>
          </cell>
          <cell r="AI450">
            <v>10</v>
          </cell>
          <cell r="AJ450">
            <v>10</v>
          </cell>
          <cell r="AK450">
            <v>5</v>
          </cell>
          <cell r="AL450">
            <v>10</v>
          </cell>
          <cell r="AM450">
            <v>10</v>
          </cell>
          <cell r="AQ450" t="str">
            <v>Si</v>
          </cell>
          <cell r="AR450" t="str">
            <v>No</v>
          </cell>
          <cell r="AS450" t="str">
            <v>No</v>
          </cell>
          <cell r="AT450">
            <v>1</v>
          </cell>
          <cell r="AU450" t="str">
            <v>3. Igual</v>
          </cell>
          <cell r="AV450" t="str">
            <v>3. Igual</v>
          </cell>
          <cell r="AW450" t="str">
            <v>4. Mejor</v>
          </cell>
        </row>
        <row r="451">
          <cell r="AH451">
            <v>8</v>
          </cell>
          <cell r="AI451">
            <v>8</v>
          </cell>
          <cell r="AJ451" t="str">
            <v>No sabe</v>
          </cell>
          <cell r="AK451" t="str">
            <v>No sabe</v>
          </cell>
          <cell r="AL451">
            <v>8</v>
          </cell>
          <cell r="AM451">
            <v>8</v>
          </cell>
          <cell r="AQ451" t="str">
            <v>Si</v>
          </cell>
          <cell r="AR451" t="str">
            <v>No</v>
          </cell>
          <cell r="AS451" t="str">
            <v>No</v>
          </cell>
          <cell r="AT451">
            <v>1</v>
          </cell>
          <cell r="AU451" t="str">
            <v>3. Igual</v>
          </cell>
          <cell r="AV451" t="str">
            <v>3. Igual</v>
          </cell>
          <cell r="AW451" t="str">
            <v>3. Igual</v>
          </cell>
        </row>
        <row r="452">
          <cell r="AH452">
            <v>6</v>
          </cell>
          <cell r="AI452">
            <v>7</v>
          </cell>
          <cell r="AJ452">
            <v>6</v>
          </cell>
          <cell r="AK452">
            <v>2</v>
          </cell>
          <cell r="AL452">
            <v>7</v>
          </cell>
          <cell r="AM452">
            <v>2</v>
          </cell>
          <cell r="AQ452" t="str">
            <v>Si</v>
          </cell>
          <cell r="AR452" t="str">
            <v>Si</v>
          </cell>
          <cell r="AS452" t="str">
            <v>No</v>
          </cell>
          <cell r="AT452">
            <v>1</v>
          </cell>
          <cell r="AU452" t="str">
            <v>3. Igual</v>
          </cell>
          <cell r="AV452" t="str">
            <v>3. Igual</v>
          </cell>
          <cell r="AW452" t="str">
            <v>3. Igual</v>
          </cell>
        </row>
        <row r="453">
          <cell r="AH453">
            <v>9</v>
          </cell>
          <cell r="AI453">
            <v>8</v>
          </cell>
          <cell r="AJ453">
            <v>7</v>
          </cell>
          <cell r="AK453">
            <v>5</v>
          </cell>
          <cell r="AL453">
            <v>8</v>
          </cell>
          <cell r="AM453">
            <v>8</v>
          </cell>
          <cell r="AQ453" t="str">
            <v>No</v>
          </cell>
          <cell r="AR453" t="str">
            <v>No</v>
          </cell>
          <cell r="AS453" t="str">
            <v>Si</v>
          </cell>
          <cell r="AT453">
            <v>1</v>
          </cell>
          <cell r="AU453" t="str">
            <v>3. Igual</v>
          </cell>
          <cell r="AV453" t="str">
            <v>3. Igual</v>
          </cell>
          <cell r="AW453" t="str">
            <v>3. Igual</v>
          </cell>
        </row>
        <row r="454">
          <cell r="AH454">
            <v>10</v>
          </cell>
          <cell r="AI454">
            <v>10</v>
          </cell>
          <cell r="AJ454">
            <v>10</v>
          </cell>
          <cell r="AK454" t="str">
            <v>No sabe</v>
          </cell>
          <cell r="AL454">
            <v>10</v>
          </cell>
          <cell r="AM454">
            <v>10</v>
          </cell>
          <cell r="AQ454" t="str">
            <v>No</v>
          </cell>
          <cell r="AR454" t="str">
            <v>Si</v>
          </cell>
          <cell r="AS454" t="str">
            <v>No</v>
          </cell>
          <cell r="AT454">
            <v>1</v>
          </cell>
          <cell r="AU454" t="str">
            <v>3. Igual</v>
          </cell>
          <cell r="AV454" t="str">
            <v>3. Igual</v>
          </cell>
          <cell r="AW454" t="str">
            <v>3. Igual</v>
          </cell>
        </row>
        <row r="455">
          <cell r="AH455">
            <v>8</v>
          </cell>
          <cell r="AI455">
            <v>5</v>
          </cell>
          <cell r="AJ455">
            <v>0</v>
          </cell>
          <cell r="AK455">
            <v>0</v>
          </cell>
          <cell r="AL455">
            <v>10</v>
          </cell>
          <cell r="AM455">
            <v>5</v>
          </cell>
          <cell r="AQ455" t="str">
            <v>Si</v>
          </cell>
          <cell r="AR455" t="str">
            <v>No</v>
          </cell>
          <cell r="AS455" t="str">
            <v>No</v>
          </cell>
          <cell r="AT455">
            <v>1</v>
          </cell>
          <cell r="AU455" t="str">
            <v>3. Igual</v>
          </cell>
          <cell r="AV455" t="str">
            <v>2. Peor</v>
          </cell>
          <cell r="AW455" t="str">
            <v>3. Igual</v>
          </cell>
        </row>
        <row r="456">
          <cell r="AH456">
            <v>6</v>
          </cell>
          <cell r="AI456">
            <v>7</v>
          </cell>
          <cell r="AJ456">
            <v>7</v>
          </cell>
          <cell r="AK456">
            <v>3</v>
          </cell>
          <cell r="AL456">
            <v>7</v>
          </cell>
          <cell r="AM456">
            <v>5</v>
          </cell>
          <cell r="AQ456" t="str">
            <v>Si</v>
          </cell>
          <cell r="AR456" t="str">
            <v>Si</v>
          </cell>
          <cell r="AS456" t="str">
            <v>No</v>
          </cell>
          <cell r="AT456">
            <v>1</v>
          </cell>
          <cell r="AU456" t="str">
            <v>3. Igual</v>
          </cell>
          <cell r="AV456" t="str">
            <v>3. Igual</v>
          </cell>
          <cell r="AW456" t="str">
            <v>3. Igual</v>
          </cell>
        </row>
        <row r="457">
          <cell r="AH457">
            <v>10</v>
          </cell>
          <cell r="AI457">
            <v>9</v>
          </cell>
          <cell r="AJ457">
            <v>10</v>
          </cell>
          <cell r="AK457">
            <v>6</v>
          </cell>
          <cell r="AL457">
            <v>9</v>
          </cell>
          <cell r="AM457">
            <v>9</v>
          </cell>
          <cell r="AQ457" t="str">
            <v>Si</v>
          </cell>
          <cell r="AR457" t="str">
            <v>Si</v>
          </cell>
          <cell r="AS457" t="str">
            <v>Si</v>
          </cell>
          <cell r="AT457">
            <v>1</v>
          </cell>
          <cell r="AU457" t="str">
            <v>5. Mucho mejor</v>
          </cell>
          <cell r="AV457" t="str">
            <v>4. Mejor</v>
          </cell>
          <cell r="AW457" t="str">
            <v>5. Mucho mejor</v>
          </cell>
        </row>
        <row r="458">
          <cell r="AH458">
            <v>7</v>
          </cell>
          <cell r="AI458">
            <v>8</v>
          </cell>
          <cell r="AJ458">
            <v>8</v>
          </cell>
          <cell r="AK458">
            <v>5</v>
          </cell>
          <cell r="AL458">
            <v>7</v>
          </cell>
          <cell r="AM458">
            <v>8</v>
          </cell>
          <cell r="AQ458" t="str">
            <v>No</v>
          </cell>
          <cell r="AR458" t="str">
            <v>Si</v>
          </cell>
          <cell r="AS458" t="str">
            <v>Si</v>
          </cell>
          <cell r="AT458">
            <v>1</v>
          </cell>
          <cell r="AU458" t="str">
            <v>4. Mejor</v>
          </cell>
          <cell r="AV458" t="str">
            <v>4. Mejor</v>
          </cell>
          <cell r="AW458" t="str">
            <v>3. Igual</v>
          </cell>
        </row>
        <row r="459">
          <cell r="AH459">
            <v>8</v>
          </cell>
          <cell r="AI459">
            <v>10</v>
          </cell>
          <cell r="AJ459">
            <v>5</v>
          </cell>
          <cell r="AK459">
            <v>10</v>
          </cell>
          <cell r="AL459">
            <v>10</v>
          </cell>
          <cell r="AM459">
            <v>7</v>
          </cell>
          <cell r="AQ459" t="str">
            <v>Si</v>
          </cell>
          <cell r="AR459" t="str">
            <v>Si</v>
          </cell>
          <cell r="AS459" t="str">
            <v>No</v>
          </cell>
          <cell r="AT459">
            <v>1</v>
          </cell>
          <cell r="AU459" t="str">
            <v>4. Mejor</v>
          </cell>
          <cell r="AV459" t="str">
            <v>3. Igual</v>
          </cell>
          <cell r="AW459" t="str">
            <v>4. Mejor</v>
          </cell>
        </row>
        <row r="460">
          <cell r="AH460">
            <v>9</v>
          </cell>
          <cell r="AI460">
            <v>9</v>
          </cell>
          <cell r="AJ460">
            <v>9</v>
          </cell>
          <cell r="AK460">
            <v>5</v>
          </cell>
          <cell r="AL460">
            <v>9</v>
          </cell>
          <cell r="AM460">
            <v>7</v>
          </cell>
          <cell r="AQ460" t="str">
            <v>No</v>
          </cell>
          <cell r="AR460" t="str">
            <v>No</v>
          </cell>
          <cell r="AS460" t="str">
            <v>No</v>
          </cell>
          <cell r="AT460">
            <v>1</v>
          </cell>
          <cell r="AU460" t="str">
            <v>4. Mejor</v>
          </cell>
          <cell r="AV460" t="str">
            <v>3. Igual</v>
          </cell>
          <cell r="AW460" t="str">
            <v>1. Mucho peor</v>
          </cell>
        </row>
        <row r="461">
          <cell r="AH461">
            <v>6</v>
          </cell>
          <cell r="AI461">
            <v>8</v>
          </cell>
          <cell r="AJ461">
            <v>10</v>
          </cell>
          <cell r="AK461">
            <v>10</v>
          </cell>
          <cell r="AL461">
            <v>8</v>
          </cell>
          <cell r="AM461">
            <v>8</v>
          </cell>
          <cell r="AQ461" t="str">
            <v>Si</v>
          </cell>
          <cell r="AR461" t="str">
            <v>Si</v>
          </cell>
          <cell r="AS461" t="str">
            <v>No</v>
          </cell>
          <cell r="AT461">
            <v>1</v>
          </cell>
          <cell r="AU461" t="str">
            <v>3. Igual</v>
          </cell>
          <cell r="AV461" t="str">
            <v>3. Igual</v>
          </cell>
          <cell r="AW461" t="str">
            <v>3. Igual</v>
          </cell>
        </row>
        <row r="462">
          <cell r="AH462">
            <v>5</v>
          </cell>
          <cell r="AI462">
            <v>9</v>
          </cell>
          <cell r="AJ462" t="str">
            <v>No sabe</v>
          </cell>
          <cell r="AK462">
            <v>5</v>
          </cell>
          <cell r="AL462">
            <v>9</v>
          </cell>
          <cell r="AM462">
            <v>7</v>
          </cell>
          <cell r="AQ462" t="str">
            <v>Si</v>
          </cell>
          <cell r="AR462" t="str">
            <v>Si</v>
          </cell>
          <cell r="AS462" t="str">
            <v>Si</v>
          </cell>
          <cell r="AT462">
            <v>1</v>
          </cell>
          <cell r="AU462" t="str">
            <v>3. Igual</v>
          </cell>
          <cell r="AV462" t="str">
            <v>3. Igual</v>
          </cell>
          <cell r="AW462" t="str">
            <v>4. Mejor</v>
          </cell>
        </row>
        <row r="463">
          <cell r="AH463">
            <v>10</v>
          </cell>
          <cell r="AI463">
            <v>10</v>
          </cell>
          <cell r="AJ463">
            <v>5</v>
          </cell>
          <cell r="AK463" t="str">
            <v>No sabe</v>
          </cell>
          <cell r="AL463">
            <v>10</v>
          </cell>
          <cell r="AM463">
            <v>8</v>
          </cell>
          <cell r="AQ463" t="str">
            <v>Si</v>
          </cell>
          <cell r="AR463" t="str">
            <v>Si</v>
          </cell>
          <cell r="AS463" t="str">
            <v>No</v>
          </cell>
          <cell r="AT463">
            <v>1</v>
          </cell>
          <cell r="AU463" t="str">
            <v>3. Igual</v>
          </cell>
          <cell r="AV463" t="str">
            <v>3. Igual</v>
          </cell>
          <cell r="AW463" t="str">
            <v>4. Mejor</v>
          </cell>
        </row>
        <row r="464">
          <cell r="AH464">
            <v>10</v>
          </cell>
          <cell r="AI464">
            <v>10</v>
          </cell>
          <cell r="AJ464">
            <v>10</v>
          </cell>
          <cell r="AK464">
            <v>10</v>
          </cell>
          <cell r="AL464">
            <v>10</v>
          </cell>
          <cell r="AM464">
            <v>10</v>
          </cell>
          <cell r="AQ464" t="str">
            <v>Si</v>
          </cell>
          <cell r="AR464" t="str">
            <v>Si</v>
          </cell>
          <cell r="AS464" t="str">
            <v>No</v>
          </cell>
          <cell r="AT464">
            <v>2</v>
          </cell>
          <cell r="AU464" t="str">
            <v>4. Mejor</v>
          </cell>
          <cell r="AV464" t="str">
            <v>4. Mejor</v>
          </cell>
          <cell r="AW464" t="str">
            <v>4. Mejor</v>
          </cell>
        </row>
        <row r="465">
          <cell r="AH465">
            <v>10</v>
          </cell>
          <cell r="AI465">
            <v>10</v>
          </cell>
          <cell r="AJ465">
            <v>10</v>
          </cell>
          <cell r="AK465">
            <v>3</v>
          </cell>
          <cell r="AL465">
            <v>10</v>
          </cell>
          <cell r="AM465">
            <v>8</v>
          </cell>
          <cell r="AQ465" t="str">
            <v>No</v>
          </cell>
          <cell r="AR465" t="str">
            <v>No</v>
          </cell>
          <cell r="AS465" t="str">
            <v>Si</v>
          </cell>
          <cell r="AT465">
            <v>1</v>
          </cell>
          <cell r="AU465" t="str">
            <v>4. Mejor</v>
          </cell>
          <cell r="AV465" t="str">
            <v>3. Igual</v>
          </cell>
          <cell r="AW465" t="str">
            <v>3. Igual</v>
          </cell>
        </row>
        <row r="466">
          <cell r="AH466">
            <v>8</v>
          </cell>
          <cell r="AI466">
            <v>9</v>
          </cell>
          <cell r="AJ466" t="str">
            <v>No sabe</v>
          </cell>
          <cell r="AK466">
            <v>8</v>
          </cell>
          <cell r="AL466">
            <v>9</v>
          </cell>
          <cell r="AM466">
            <v>8</v>
          </cell>
          <cell r="AQ466" t="str">
            <v>Si</v>
          </cell>
          <cell r="AR466" t="str">
            <v>Si</v>
          </cell>
          <cell r="AS466" t="str">
            <v>No</v>
          </cell>
          <cell r="AT466">
            <v>1</v>
          </cell>
          <cell r="AU466" t="str">
            <v>4. Mejor</v>
          </cell>
          <cell r="AV466" t="str">
            <v>4. Mejor</v>
          </cell>
          <cell r="AW466" t="str">
            <v>3. Igual</v>
          </cell>
        </row>
        <row r="467">
          <cell r="AH467">
            <v>10</v>
          </cell>
          <cell r="AI467">
            <v>10</v>
          </cell>
          <cell r="AJ467">
            <v>10</v>
          </cell>
          <cell r="AK467">
            <v>8</v>
          </cell>
          <cell r="AL467">
            <v>10</v>
          </cell>
          <cell r="AM467">
            <v>10</v>
          </cell>
          <cell r="AQ467" t="str">
            <v>Si</v>
          </cell>
          <cell r="AR467" t="str">
            <v>No</v>
          </cell>
          <cell r="AS467" t="str">
            <v>No</v>
          </cell>
          <cell r="AT467">
            <v>1</v>
          </cell>
          <cell r="AU467" t="str">
            <v>4. Mejor</v>
          </cell>
          <cell r="AV467" t="str">
            <v>4. Mejor</v>
          </cell>
          <cell r="AW467" t="str">
            <v>4. Mejor</v>
          </cell>
        </row>
        <row r="468">
          <cell r="AH468">
            <v>3</v>
          </cell>
          <cell r="AI468">
            <v>9</v>
          </cell>
          <cell r="AJ468">
            <v>10</v>
          </cell>
          <cell r="AK468">
            <v>3</v>
          </cell>
          <cell r="AL468">
            <v>10</v>
          </cell>
          <cell r="AM468">
            <v>7</v>
          </cell>
          <cell r="AQ468" t="str">
            <v>No</v>
          </cell>
          <cell r="AR468" t="str">
            <v>Si</v>
          </cell>
          <cell r="AS468" t="str">
            <v>Si</v>
          </cell>
          <cell r="AT468">
            <v>1</v>
          </cell>
          <cell r="AU468" t="str">
            <v>5. Mucho mejor</v>
          </cell>
          <cell r="AV468" t="str">
            <v>3. Igual</v>
          </cell>
          <cell r="AW468" t="str">
            <v>2. Peor</v>
          </cell>
        </row>
        <row r="469">
          <cell r="AH469">
            <v>7</v>
          </cell>
          <cell r="AI469">
            <v>6</v>
          </cell>
          <cell r="AJ469">
            <v>7</v>
          </cell>
          <cell r="AK469">
            <v>4</v>
          </cell>
          <cell r="AL469">
            <v>9</v>
          </cell>
          <cell r="AM469">
            <v>8</v>
          </cell>
          <cell r="AQ469" t="str">
            <v>No</v>
          </cell>
          <cell r="AR469" t="str">
            <v>No</v>
          </cell>
          <cell r="AS469" t="str">
            <v>Si</v>
          </cell>
          <cell r="AT469">
            <v>1</v>
          </cell>
          <cell r="AU469" t="str">
            <v>3. Igual</v>
          </cell>
          <cell r="AV469" t="str">
            <v>2. Peor</v>
          </cell>
          <cell r="AW469" t="str">
            <v>2. Peor</v>
          </cell>
        </row>
        <row r="470">
          <cell r="AH470">
            <v>8</v>
          </cell>
          <cell r="AI470">
            <v>10</v>
          </cell>
          <cell r="AJ470">
            <v>7</v>
          </cell>
          <cell r="AK470">
            <v>9</v>
          </cell>
          <cell r="AL470">
            <v>10</v>
          </cell>
          <cell r="AM470">
            <v>8</v>
          </cell>
          <cell r="AQ470" t="str">
            <v>No</v>
          </cell>
          <cell r="AR470" t="str">
            <v>No</v>
          </cell>
          <cell r="AS470" t="str">
            <v>No</v>
          </cell>
          <cell r="AT470">
            <v>1</v>
          </cell>
          <cell r="AU470" t="str">
            <v>4. Mejor</v>
          </cell>
          <cell r="AV470" t="str">
            <v>4. Mejor</v>
          </cell>
          <cell r="AW470" t="str">
            <v>4. Mejor</v>
          </cell>
        </row>
        <row r="471">
          <cell r="AH471">
            <v>8</v>
          </cell>
          <cell r="AI471">
            <v>10</v>
          </cell>
          <cell r="AJ471">
            <v>8</v>
          </cell>
          <cell r="AK471">
            <v>5</v>
          </cell>
          <cell r="AL471">
            <v>10</v>
          </cell>
          <cell r="AM471">
            <v>9</v>
          </cell>
          <cell r="AQ471" t="str">
            <v>No</v>
          </cell>
          <cell r="AR471" t="str">
            <v>No</v>
          </cell>
          <cell r="AS471" t="str">
            <v>No</v>
          </cell>
          <cell r="AT471">
            <v>1</v>
          </cell>
          <cell r="AU471" t="str">
            <v>5. Mucho mejor</v>
          </cell>
          <cell r="AV471" t="str">
            <v>3. Igual</v>
          </cell>
          <cell r="AW471" t="str">
            <v>3. Igual</v>
          </cell>
        </row>
        <row r="472">
          <cell r="AH472">
            <v>2</v>
          </cell>
          <cell r="AI472">
            <v>6</v>
          </cell>
          <cell r="AJ472">
            <v>2</v>
          </cell>
          <cell r="AK472">
            <v>5</v>
          </cell>
          <cell r="AL472">
            <v>6</v>
          </cell>
          <cell r="AM472">
            <v>5</v>
          </cell>
          <cell r="AQ472" t="str">
            <v>Si</v>
          </cell>
          <cell r="AR472" t="str">
            <v>No</v>
          </cell>
          <cell r="AS472" t="str">
            <v>Si</v>
          </cell>
          <cell r="AT472">
            <v>3</v>
          </cell>
          <cell r="AU472" t="str">
            <v>3. Igual</v>
          </cell>
          <cell r="AV472" t="str">
            <v>3. Igual</v>
          </cell>
          <cell r="AW472" t="str">
            <v>3. Igual</v>
          </cell>
        </row>
        <row r="473">
          <cell r="AH473">
            <v>9</v>
          </cell>
          <cell r="AI473">
            <v>9</v>
          </cell>
          <cell r="AJ473">
            <v>10</v>
          </cell>
          <cell r="AK473">
            <v>5</v>
          </cell>
          <cell r="AL473">
            <v>10</v>
          </cell>
          <cell r="AM473">
            <v>9</v>
          </cell>
          <cell r="AQ473" t="str">
            <v>Si</v>
          </cell>
          <cell r="AR473" t="str">
            <v>No</v>
          </cell>
          <cell r="AS473" t="str">
            <v>No</v>
          </cell>
          <cell r="AT473">
            <v>1</v>
          </cell>
          <cell r="AU473" t="str">
            <v>3. Igual</v>
          </cell>
          <cell r="AV473" t="str">
            <v>3. Igual</v>
          </cell>
          <cell r="AW473" t="str">
            <v>5. Mucho mejor</v>
          </cell>
        </row>
        <row r="474">
          <cell r="AH474">
            <v>9</v>
          </cell>
          <cell r="AI474">
            <v>10</v>
          </cell>
          <cell r="AJ474">
            <v>10</v>
          </cell>
          <cell r="AK474">
            <v>8</v>
          </cell>
          <cell r="AL474">
            <v>10</v>
          </cell>
          <cell r="AM474">
            <v>10</v>
          </cell>
          <cell r="AQ474" t="str">
            <v>Si</v>
          </cell>
          <cell r="AR474" t="str">
            <v>Si</v>
          </cell>
          <cell r="AS474" t="str">
            <v>Si</v>
          </cell>
          <cell r="AT474">
            <v>1</v>
          </cell>
          <cell r="AU474" t="str">
            <v>5. Mucho mejor</v>
          </cell>
          <cell r="AV474" t="str">
            <v>5. Mucho mejor</v>
          </cell>
          <cell r="AW474" t="str">
            <v>5. Mucho mejor</v>
          </cell>
        </row>
        <row r="475">
          <cell r="AH475">
            <v>3</v>
          </cell>
          <cell r="AI475">
            <v>8</v>
          </cell>
          <cell r="AJ475">
            <v>8</v>
          </cell>
          <cell r="AK475">
            <v>9</v>
          </cell>
          <cell r="AL475">
            <v>9</v>
          </cell>
          <cell r="AM475">
            <v>6</v>
          </cell>
          <cell r="AQ475" t="str">
            <v>No</v>
          </cell>
          <cell r="AR475" t="str">
            <v>Si</v>
          </cell>
          <cell r="AS475" t="str">
            <v>Si</v>
          </cell>
          <cell r="AT475">
            <v>4</v>
          </cell>
          <cell r="AU475" t="str">
            <v>3. Igual</v>
          </cell>
          <cell r="AV475" t="str">
            <v>3. Igual</v>
          </cell>
          <cell r="AW475" t="str">
            <v>1. Mucho peor</v>
          </cell>
        </row>
        <row r="476">
          <cell r="AH476">
            <v>6</v>
          </cell>
          <cell r="AI476">
            <v>6</v>
          </cell>
          <cell r="AJ476">
            <v>5</v>
          </cell>
          <cell r="AK476">
            <v>3</v>
          </cell>
          <cell r="AL476">
            <v>8</v>
          </cell>
          <cell r="AM476">
            <v>7</v>
          </cell>
          <cell r="AQ476" t="str">
            <v>No</v>
          </cell>
          <cell r="AR476" t="str">
            <v>No</v>
          </cell>
          <cell r="AS476" t="str">
            <v>Si</v>
          </cell>
          <cell r="AT476">
            <v>1</v>
          </cell>
          <cell r="AU476" t="str">
            <v>3. Igual</v>
          </cell>
          <cell r="AV476" t="str">
            <v>3. Igual</v>
          </cell>
          <cell r="AW476" t="str">
            <v>3. Igual</v>
          </cell>
        </row>
        <row r="477">
          <cell r="AH477">
            <v>10</v>
          </cell>
          <cell r="AI477">
            <v>10</v>
          </cell>
          <cell r="AJ477">
            <v>10</v>
          </cell>
          <cell r="AK477">
            <v>10</v>
          </cell>
          <cell r="AL477">
            <v>10</v>
          </cell>
          <cell r="AM477">
            <v>9</v>
          </cell>
          <cell r="AQ477" t="str">
            <v>Si</v>
          </cell>
          <cell r="AR477" t="str">
            <v>Si</v>
          </cell>
          <cell r="AS477" t="str">
            <v>Si</v>
          </cell>
          <cell r="AT477">
            <v>1</v>
          </cell>
          <cell r="AU477" t="str">
            <v>3. Igual</v>
          </cell>
          <cell r="AV477" t="str">
            <v>3. Igual</v>
          </cell>
          <cell r="AW477" t="str">
            <v>2. Peor</v>
          </cell>
        </row>
        <row r="478">
          <cell r="AH478">
            <v>7</v>
          </cell>
          <cell r="AI478">
            <v>7</v>
          </cell>
          <cell r="AJ478">
            <v>3</v>
          </cell>
          <cell r="AK478">
            <v>8</v>
          </cell>
          <cell r="AL478">
            <v>7</v>
          </cell>
          <cell r="AM478">
            <v>6</v>
          </cell>
          <cell r="AQ478" t="str">
            <v>No</v>
          </cell>
          <cell r="AR478" t="str">
            <v>No</v>
          </cell>
          <cell r="AS478" t="str">
            <v>Si</v>
          </cell>
          <cell r="AT478">
            <v>1</v>
          </cell>
          <cell r="AU478" t="str">
            <v>3. Igual</v>
          </cell>
          <cell r="AV478" t="str">
            <v>2. Peor</v>
          </cell>
          <cell r="AW478" t="str">
            <v>3. Igual</v>
          </cell>
        </row>
        <row r="479">
          <cell r="AH479">
            <v>9</v>
          </cell>
          <cell r="AI479">
            <v>9</v>
          </cell>
          <cell r="AJ479">
            <v>9</v>
          </cell>
          <cell r="AK479">
            <v>9</v>
          </cell>
          <cell r="AL479">
            <v>9</v>
          </cell>
          <cell r="AM479">
            <v>9</v>
          </cell>
          <cell r="AQ479" t="str">
            <v>No</v>
          </cell>
          <cell r="AR479" t="str">
            <v>Si</v>
          </cell>
          <cell r="AS479" t="str">
            <v>No</v>
          </cell>
          <cell r="AT479">
            <v>1</v>
          </cell>
          <cell r="AU479" t="str">
            <v>3. Igual</v>
          </cell>
          <cell r="AV479" t="str">
            <v>3. Igual</v>
          </cell>
          <cell r="AW479" t="str">
            <v>3. Igual</v>
          </cell>
        </row>
        <row r="480">
          <cell r="AH480">
            <v>7</v>
          </cell>
          <cell r="AI480">
            <v>8</v>
          </cell>
          <cell r="AJ480">
            <v>8</v>
          </cell>
          <cell r="AK480">
            <v>8</v>
          </cell>
          <cell r="AL480">
            <v>10</v>
          </cell>
          <cell r="AM480">
            <v>8</v>
          </cell>
          <cell r="AQ480" t="str">
            <v>Si</v>
          </cell>
          <cell r="AR480" t="str">
            <v>Si</v>
          </cell>
          <cell r="AS480" t="str">
            <v>Si</v>
          </cell>
          <cell r="AT480">
            <v>1</v>
          </cell>
          <cell r="AU480" t="str">
            <v>3. Igual</v>
          </cell>
          <cell r="AV480" t="str">
            <v>3. Igual</v>
          </cell>
          <cell r="AW480" t="str">
            <v>3. Igual</v>
          </cell>
        </row>
        <row r="481">
          <cell r="AH481">
            <v>8</v>
          </cell>
          <cell r="AI481">
            <v>10</v>
          </cell>
          <cell r="AJ481">
            <v>10</v>
          </cell>
          <cell r="AK481">
            <v>10</v>
          </cell>
          <cell r="AL481">
            <v>10</v>
          </cell>
          <cell r="AM481">
            <v>10</v>
          </cell>
          <cell r="AQ481" t="str">
            <v>Si</v>
          </cell>
          <cell r="AR481" t="str">
            <v>Si</v>
          </cell>
          <cell r="AS481" t="str">
            <v>Si</v>
          </cell>
          <cell r="AT481">
            <v>1</v>
          </cell>
          <cell r="AU481" t="str">
            <v>3. Igual</v>
          </cell>
          <cell r="AV481" t="str">
            <v>3. Igual</v>
          </cell>
          <cell r="AW481" t="str">
            <v>3. Igual</v>
          </cell>
        </row>
        <row r="482">
          <cell r="AH482">
            <v>10</v>
          </cell>
          <cell r="AI482">
            <v>10</v>
          </cell>
          <cell r="AJ482">
            <v>10</v>
          </cell>
          <cell r="AK482">
            <v>5</v>
          </cell>
          <cell r="AL482">
            <v>3</v>
          </cell>
          <cell r="AM482">
            <v>5</v>
          </cell>
          <cell r="AQ482" t="str">
            <v>No</v>
          </cell>
          <cell r="AR482" t="str">
            <v>No</v>
          </cell>
          <cell r="AS482" t="str">
            <v>No</v>
          </cell>
          <cell r="AT482">
            <v>1</v>
          </cell>
          <cell r="AU482" t="str">
            <v>2. Peor</v>
          </cell>
          <cell r="AV482" t="str">
            <v>3. Igual</v>
          </cell>
          <cell r="AW482" t="str">
            <v>3. Igual</v>
          </cell>
        </row>
        <row r="483">
          <cell r="AH483">
            <v>10</v>
          </cell>
          <cell r="AI483">
            <v>10</v>
          </cell>
          <cell r="AJ483">
            <v>0</v>
          </cell>
          <cell r="AK483">
            <v>10</v>
          </cell>
          <cell r="AL483">
            <v>10</v>
          </cell>
          <cell r="AM483">
            <v>9</v>
          </cell>
          <cell r="AQ483" t="str">
            <v>Si</v>
          </cell>
          <cell r="AR483" t="str">
            <v>Si</v>
          </cell>
          <cell r="AS483" t="str">
            <v>Si</v>
          </cell>
          <cell r="AT483">
            <v>1</v>
          </cell>
          <cell r="AU483" t="str">
            <v>5. Mucho mejor</v>
          </cell>
          <cell r="AV483" t="str">
            <v>4. Mejor</v>
          </cell>
          <cell r="AW483" t="str">
            <v>5. Mucho mejor</v>
          </cell>
        </row>
        <row r="484">
          <cell r="AH484">
            <v>2</v>
          </cell>
          <cell r="AI484">
            <v>6</v>
          </cell>
          <cell r="AJ484">
            <v>5</v>
          </cell>
          <cell r="AK484">
            <v>4</v>
          </cell>
          <cell r="AL484">
            <v>7</v>
          </cell>
          <cell r="AM484">
            <v>5</v>
          </cell>
          <cell r="AQ484" t="str">
            <v>Si</v>
          </cell>
          <cell r="AR484" t="str">
            <v>Si</v>
          </cell>
          <cell r="AS484" t="str">
            <v>Si</v>
          </cell>
          <cell r="AT484">
            <v>1</v>
          </cell>
          <cell r="AU484" t="str">
            <v>2. Peor</v>
          </cell>
          <cell r="AV484" t="str">
            <v>2. Peor</v>
          </cell>
          <cell r="AW484" t="str">
            <v>2. Peor</v>
          </cell>
        </row>
        <row r="485">
          <cell r="AH485">
            <v>3</v>
          </cell>
          <cell r="AI485">
            <v>10</v>
          </cell>
          <cell r="AJ485">
            <v>10</v>
          </cell>
          <cell r="AK485">
            <v>8</v>
          </cell>
          <cell r="AL485">
            <v>10</v>
          </cell>
          <cell r="AM485">
            <v>9</v>
          </cell>
          <cell r="AQ485" t="str">
            <v>Si</v>
          </cell>
          <cell r="AR485" t="str">
            <v>Si</v>
          </cell>
          <cell r="AS485" t="str">
            <v>Si</v>
          </cell>
          <cell r="AT485">
            <v>1</v>
          </cell>
          <cell r="AU485" t="str">
            <v>3. Igual</v>
          </cell>
          <cell r="AV485" t="str">
            <v>3. Igual</v>
          </cell>
          <cell r="AW485" t="str">
            <v>5. Mucho mejor</v>
          </cell>
        </row>
        <row r="486">
          <cell r="AH486">
            <v>4</v>
          </cell>
          <cell r="AI486">
            <v>9</v>
          </cell>
          <cell r="AJ486">
            <v>9</v>
          </cell>
          <cell r="AK486">
            <v>6</v>
          </cell>
          <cell r="AL486">
            <v>9</v>
          </cell>
          <cell r="AM486">
            <v>8</v>
          </cell>
          <cell r="AQ486" t="str">
            <v>Si</v>
          </cell>
          <cell r="AR486" t="str">
            <v>Si</v>
          </cell>
          <cell r="AS486" t="str">
            <v>Si</v>
          </cell>
          <cell r="AT486">
            <v>1</v>
          </cell>
          <cell r="AU486" t="str">
            <v>4. Mejor</v>
          </cell>
          <cell r="AV486" t="str">
            <v>4. Mejor</v>
          </cell>
          <cell r="AW486" t="str">
            <v>3. Igual</v>
          </cell>
        </row>
        <row r="487">
          <cell r="AH487">
            <v>10</v>
          </cell>
          <cell r="AI487">
            <v>10</v>
          </cell>
          <cell r="AJ487">
            <v>10</v>
          </cell>
          <cell r="AK487">
            <v>7</v>
          </cell>
          <cell r="AL487">
            <v>10</v>
          </cell>
          <cell r="AM487">
            <v>9</v>
          </cell>
          <cell r="AQ487" t="str">
            <v>No</v>
          </cell>
          <cell r="AR487" t="str">
            <v>Si</v>
          </cell>
          <cell r="AS487" t="str">
            <v>Si</v>
          </cell>
          <cell r="AT487">
            <v>1</v>
          </cell>
          <cell r="AU487" t="str">
            <v>5. Mucho mejor</v>
          </cell>
          <cell r="AV487" t="str">
            <v>5. Mucho mejor</v>
          </cell>
          <cell r="AW487" t="str">
            <v>5. Mucho mejor</v>
          </cell>
        </row>
        <row r="488">
          <cell r="AH488">
            <v>6</v>
          </cell>
          <cell r="AI488">
            <v>7</v>
          </cell>
          <cell r="AJ488">
            <v>4</v>
          </cell>
          <cell r="AK488" t="str">
            <v>No sabe</v>
          </cell>
          <cell r="AL488">
            <v>6</v>
          </cell>
          <cell r="AM488">
            <v>6</v>
          </cell>
          <cell r="AQ488" t="str">
            <v>Si</v>
          </cell>
          <cell r="AR488" t="str">
            <v>No</v>
          </cell>
          <cell r="AS488" t="str">
            <v>No</v>
          </cell>
          <cell r="AT488">
            <v>1</v>
          </cell>
          <cell r="AU488" t="str">
            <v>3. Igual</v>
          </cell>
          <cell r="AV488" t="str">
            <v>3. Igual</v>
          </cell>
          <cell r="AW488" t="str">
            <v>3. Igual</v>
          </cell>
        </row>
        <row r="489">
          <cell r="AH489">
            <v>7</v>
          </cell>
          <cell r="AI489">
            <v>7</v>
          </cell>
          <cell r="AJ489">
            <v>7</v>
          </cell>
          <cell r="AK489">
            <v>5</v>
          </cell>
          <cell r="AL489">
            <v>6</v>
          </cell>
          <cell r="AM489">
            <v>7</v>
          </cell>
          <cell r="AQ489" t="str">
            <v>Si</v>
          </cell>
          <cell r="AR489" t="str">
            <v>Si</v>
          </cell>
          <cell r="AS489" t="str">
            <v>Si</v>
          </cell>
          <cell r="AT489">
            <v>3</v>
          </cell>
          <cell r="AU489" t="str">
            <v>3. Igual</v>
          </cell>
          <cell r="AV489" t="str">
            <v>3. Igual</v>
          </cell>
          <cell r="AW489" t="str">
            <v>3. Igual</v>
          </cell>
        </row>
        <row r="490">
          <cell r="AH490">
            <v>10</v>
          </cell>
          <cell r="AI490">
            <v>10</v>
          </cell>
          <cell r="AJ490">
            <v>5</v>
          </cell>
          <cell r="AK490">
            <v>5</v>
          </cell>
          <cell r="AL490">
            <v>10</v>
          </cell>
          <cell r="AM490">
            <v>10</v>
          </cell>
          <cell r="AQ490" t="str">
            <v>Si</v>
          </cell>
          <cell r="AR490" t="str">
            <v>Si</v>
          </cell>
          <cell r="AS490" t="str">
            <v>Si</v>
          </cell>
          <cell r="AT490">
            <v>1</v>
          </cell>
          <cell r="AU490" t="str">
            <v>4. Mejor</v>
          </cell>
          <cell r="AV490" t="str">
            <v>4. Mejor</v>
          </cell>
          <cell r="AW490" t="str">
            <v>4. Mejor</v>
          </cell>
        </row>
        <row r="491">
          <cell r="AH491">
            <v>9</v>
          </cell>
          <cell r="AI491">
            <v>8</v>
          </cell>
          <cell r="AJ491">
            <v>0</v>
          </cell>
          <cell r="AK491">
            <v>2</v>
          </cell>
          <cell r="AL491">
            <v>8</v>
          </cell>
          <cell r="AM491">
            <v>7</v>
          </cell>
          <cell r="AQ491" t="str">
            <v>Si</v>
          </cell>
          <cell r="AR491" t="str">
            <v>Si</v>
          </cell>
          <cell r="AS491" t="str">
            <v>Si</v>
          </cell>
          <cell r="AT491">
            <v>1</v>
          </cell>
          <cell r="AU491" t="str">
            <v>3. Igual</v>
          </cell>
          <cell r="AV491" t="str">
            <v>5. Mucho mejor</v>
          </cell>
          <cell r="AW491" t="str">
            <v>3. Igual</v>
          </cell>
        </row>
        <row r="492">
          <cell r="AH492">
            <v>10</v>
          </cell>
          <cell r="AI492">
            <v>10</v>
          </cell>
          <cell r="AJ492">
            <v>10</v>
          </cell>
          <cell r="AK492">
            <v>10</v>
          </cell>
          <cell r="AL492">
            <v>10</v>
          </cell>
          <cell r="AM492">
            <v>10</v>
          </cell>
          <cell r="AQ492" t="str">
            <v>Si</v>
          </cell>
          <cell r="AR492" t="str">
            <v>Si</v>
          </cell>
          <cell r="AS492" t="str">
            <v>No</v>
          </cell>
          <cell r="AT492">
            <v>1</v>
          </cell>
          <cell r="AU492" t="str">
            <v>3. Igual</v>
          </cell>
          <cell r="AV492" t="str">
            <v>4. Mejor</v>
          </cell>
          <cell r="AW492" t="str">
            <v>4. Mejor</v>
          </cell>
        </row>
        <row r="493">
          <cell r="AH493">
            <v>5</v>
          </cell>
          <cell r="AI493">
            <v>10</v>
          </cell>
          <cell r="AJ493">
            <v>10</v>
          </cell>
          <cell r="AK493">
            <v>1</v>
          </cell>
          <cell r="AL493">
            <v>10</v>
          </cell>
          <cell r="AM493">
            <v>7</v>
          </cell>
          <cell r="AQ493" t="str">
            <v>No</v>
          </cell>
          <cell r="AR493" t="str">
            <v>Si</v>
          </cell>
          <cell r="AS493" t="str">
            <v>No</v>
          </cell>
          <cell r="AT493">
            <v>1</v>
          </cell>
          <cell r="AU493" t="str">
            <v>4. Mejor</v>
          </cell>
          <cell r="AV493" t="str">
            <v>4. Mejor</v>
          </cell>
          <cell r="AW493" t="str">
            <v>3. Igual</v>
          </cell>
        </row>
        <row r="494">
          <cell r="AH494">
            <v>0</v>
          </cell>
          <cell r="AI494">
            <v>8</v>
          </cell>
          <cell r="AJ494">
            <v>8</v>
          </cell>
          <cell r="AK494">
            <v>4</v>
          </cell>
          <cell r="AL494">
            <v>8</v>
          </cell>
          <cell r="AM494">
            <v>6</v>
          </cell>
          <cell r="AQ494" t="str">
            <v>Si</v>
          </cell>
          <cell r="AR494" t="str">
            <v>Si</v>
          </cell>
          <cell r="AS494" t="str">
            <v>Si</v>
          </cell>
          <cell r="AT494">
            <v>1</v>
          </cell>
          <cell r="AU494" t="str">
            <v>4. Mejor</v>
          </cell>
          <cell r="AV494" t="str">
            <v>4. Mejor</v>
          </cell>
          <cell r="AW494" t="str">
            <v>1. Mucho peor</v>
          </cell>
        </row>
        <row r="495">
          <cell r="AH495">
            <v>9</v>
          </cell>
          <cell r="AI495">
            <v>9</v>
          </cell>
          <cell r="AJ495">
            <v>9</v>
          </cell>
          <cell r="AK495">
            <v>6</v>
          </cell>
          <cell r="AL495">
            <v>9</v>
          </cell>
          <cell r="AM495">
            <v>8</v>
          </cell>
          <cell r="AQ495" t="str">
            <v>Si</v>
          </cell>
          <cell r="AR495" t="str">
            <v>Si</v>
          </cell>
          <cell r="AS495" t="str">
            <v>Si</v>
          </cell>
          <cell r="AT495">
            <v>3</v>
          </cell>
          <cell r="AU495" t="str">
            <v>3. Igual</v>
          </cell>
          <cell r="AV495" t="str">
            <v>3. Igual</v>
          </cell>
          <cell r="AW495" t="str">
            <v>3. Igual</v>
          </cell>
        </row>
        <row r="496">
          <cell r="AH496">
            <v>10</v>
          </cell>
          <cell r="AI496">
            <v>10</v>
          </cell>
          <cell r="AJ496">
            <v>10</v>
          </cell>
          <cell r="AK496">
            <v>5</v>
          </cell>
          <cell r="AL496">
            <v>10</v>
          </cell>
          <cell r="AM496">
            <v>8</v>
          </cell>
          <cell r="AQ496" t="str">
            <v>Si</v>
          </cell>
          <cell r="AR496" t="str">
            <v>Si</v>
          </cell>
          <cell r="AS496" t="str">
            <v>Si</v>
          </cell>
          <cell r="AT496">
            <v>1</v>
          </cell>
          <cell r="AU496" t="str">
            <v>3. Igual</v>
          </cell>
          <cell r="AV496" t="str">
            <v>3. Igual</v>
          </cell>
          <cell r="AW496" t="str">
            <v>4. Mejor</v>
          </cell>
        </row>
        <row r="497">
          <cell r="AH497">
            <v>9</v>
          </cell>
          <cell r="AI497">
            <v>9</v>
          </cell>
          <cell r="AJ497">
            <v>8</v>
          </cell>
          <cell r="AK497">
            <v>5</v>
          </cell>
          <cell r="AL497">
            <v>9</v>
          </cell>
          <cell r="AM497">
            <v>9</v>
          </cell>
          <cell r="AQ497" t="str">
            <v>No</v>
          </cell>
          <cell r="AR497" t="str">
            <v>Si</v>
          </cell>
          <cell r="AS497" t="str">
            <v>No</v>
          </cell>
          <cell r="AT497">
            <v>3</v>
          </cell>
          <cell r="AU497" t="str">
            <v>3. Igual</v>
          </cell>
          <cell r="AV497" t="str">
            <v>3. Igual</v>
          </cell>
          <cell r="AW497" t="str">
            <v>4. Mejor</v>
          </cell>
        </row>
        <row r="498">
          <cell r="AH498">
            <v>9</v>
          </cell>
          <cell r="AI498">
            <v>9</v>
          </cell>
          <cell r="AJ498">
            <v>9</v>
          </cell>
          <cell r="AK498">
            <v>6</v>
          </cell>
          <cell r="AL498">
            <v>9</v>
          </cell>
          <cell r="AM498">
            <v>9</v>
          </cell>
          <cell r="AQ498" t="str">
            <v>Si</v>
          </cell>
          <cell r="AR498" t="str">
            <v>Si</v>
          </cell>
          <cell r="AS498" t="str">
            <v>Si</v>
          </cell>
          <cell r="AT498">
            <v>1</v>
          </cell>
          <cell r="AU498" t="str">
            <v>5. Mucho mejor</v>
          </cell>
          <cell r="AV498" t="str">
            <v>5. Mucho mejor</v>
          </cell>
          <cell r="AW498" t="str">
            <v>5. Mucho mejor</v>
          </cell>
        </row>
        <row r="499">
          <cell r="AH499">
            <v>5</v>
          </cell>
          <cell r="AI499">
            <v>10</v>
          </cell>
          <cell r="AJ499">
            <v>10</v>
          </cell>
          <cell r="AK499">
            <v>10</v>
          </cell>
          <cell r="AL499">
            <v>10</v>
          </cell>
          <cell r="AM499">
            <v>8</v>
          </cell>
          <cell r="AQ499" t="str">
            <v>Si</v>
          </cell>
          <cell r="AR499" t="str">
            <v>Si</v>
          </cell>
          <cell r="AS499" t="str">
            <v>No</v>
          </cell>
          <cell r="AT499">
            <v>1</v>
          </cell>
          <cell r="AU499" t="str">
            <v>4. Mejor</v>
          </cell>
          <cell r="AV499" t="str">
            <v>4. Mejor</v>
          </cell>
          <cell r="AW499" t="str">
            <v>3. Igual</v>
          </cell>
        </row>
        <row r="500">
          <cell r="AH500">
            <v>10</v>
          </cell>
          <cell r="AI500">
            <v>10</v>
          </cell>
          <cell r="AJ500">
            <v>10</v>
          </cell>
          <cell r="AK500">
            <v>7</v>
          </cell>
          <cell r="AL500">
            <v>10</v>
          </cell>
          <cell r="AM500">
            <v>9</v>
          </cell>
          <cell r="AQ500" t="str">
            <v>Si</v>
          </cell>
          <cell r="AR500" t="str">
            <v>Si</v>
          </cell>
          <cell r="AS500" t="str">
            <v>Si</v>
          </cell>
          <cell r="AT500">
            <v>1</v>
          </cell>
          <cell r="AU500" t="str">
            <v>4. Mejor</v>
          </cell>
          <cell r="AV500" t="str">
            <v>4. Mejor</v>
          </cell>
          <cell r="AW500" t="str">
            <v>4. Mejor</v>
          </cell>
        </row>
        <row r="501">
          <cell r="AH501">
            <v>5</v>
          </cell>
          <cell r="AI501">
            <v>5</v>
          </cell>
          <cell r="AJ501">
            <v>1</v>
          </cell>
          <cell r="AK501">
            <v>7</v>
          </cell>
          <cell r="AL501">
            <v>4</v>
          </cell>
          <cell r="AM501">
            <v>4</v>
          </cell>
          <cell r="AQ501" t="str">
            <v>No</v>
          </cell>
          <cell r="AR501" t="str">
            <v>Si</v>
          </cell>
          <cell r="AS501" t="str">
            <v>No</v>
          </cell>
          <cell r="AT501">
            <v>1</v>
          </cell>
          <cell r="AU501" t="str">
            <v>2. Peor</v>
          </cell>
          <cell r="AV501" t="str">
            <v>2. Peor</v>
          </cell>
          <cell r="AW501" t="str">
            <v>3. Igual</v>
          </cell>
        </row>
        <row r="502">
          <cell r="AH502">
            <v>7</v>
          </cell>
          <cell r="AI502">
            <v>7</v>
          </cell>
          <cell r="AJ502">
            <v>8</v>
          </cell>
          <cell r="AK502">
            <v>7</v>
          </cell>
          <cell r="AL502">
            <v>8</v>
          </cell>
          <cell r="AM502">
            <v>8</v>
          </cell>
          <cell r="AQ502" t="str">
            <v>Si</v>
          </cell>
          <cell r="AR502" t="str">
            <v>No</v>
          </cell>
          <cell r="AS502" t="str">
            <v>No</v>
          </cell>
          <cell r="AT502">
            <v>1</v>
          </cell>
          <cell r="AU502" t="str">
            <v>4. Mejor</v>
          </cell>
          <cell r="AV502" t="str">
            <v>5. Mucho mejor</v>
          </cell>
          <cell r="AW502" t="str">
            <v>3. Igual</v>
          </cell>
        </row>
        <row r="503">
          <cell r="AH503">
            <v>8</v>
          </cell>
          <cell r="AI503">
            <v>7</v>
          </cell>
          <cell r="AJ503">
            <v>5</v>
          </cell>
          <cell r="AK503">
            <v>5</v>
          </cell>
          <cell r="AL503">
            <v>9</v>
          </cell>
          <cell r="AM503">
            <v>8</v>
          </cell>
          <cell r="AQ503" t="str">
            <v>No</v>
          </cell>
          <cell r="AR503" t="str">
            <v>Si</v>
          </cell>
          <cell r="AS503" t="str">
            <v>Si</v>
          </cell>
          <cell r="AT503">
            <v>1</v>
          </cell>
          <cell r="AU503" t="str">
            <v>3. Igual</v>
          </cell>
          <cell r="AV503" t="str">
            <v>3. Igual</v>
          </cell>
          <cell r="AW503" t="str">
            <v>3. Igual</v>
          </cell>
        </row>
        <row r="504">
          <cell r="AH504">
            <v>8</v>
          </cell>
          <cell r="AI504">
            <v>10</v>
          </cell>
          <cell r="AJ504">
            <v>5</v>
          </cell>
          <cell r="AK504">
            <v>10</v>
          </cell>
          <cell r="AL504">
            <v>9</v>
          </cell>
          <cell r="AM504">
            <v>8</v>
          </cell>
          <cell r="AQ504" t="str">
            <v>Si</v>
          </cell>
          <cell r="AR504" t="str">
            <v>No</v>
          </cell>
          <cell r="AS504" t="str">
            <v>Si</v>
          </cell>
          <cell r="AT504">
            <v>1</v>
          </cell>
          <cell r="AU504" t="str">
            <v>4. Mejor</v>
          </cell>
          <cell r="AV504" t="str">
            <v>4. Mejor</v>
          </cell>
          <cell r="AW504" t="str">
            <v>4. Mejor</v>
          </cell>
        </row>
        <row r="505">
          <cell r="AH505">
            <v>2</v>
          </cell>
          <cell r="AI505">
            <v>6</v>
          </cell>
          <cell r="AJ505">
            <v>0</v>
          </cell>
          <cell r="AK505">
            <v>7</v>
          </cell>
          <cell r="AL505">
            <v>5</v>
          </cell>
          <cell r="AM505">
            <v>5</v>
          </cell>
          <cell r="AQ505" t="str">
            <v>Si</v>
          </cell>
          <cell r="AR505" t="str">
            <v>Si</v>
          </cell>
          <cell r="AS505" t="str">
            <v>No</v>
          </cell>
          <cell r="AT505">
            <v>1</v>
          </cell>
          <cell r="AU505" t="str">
            <v>3. Igual</v>
          </cell>
          <cell r="AV505" t="str">
            <v>3. Igual</v>
          </cell>
          <cell r="AW505" t="str">
            <v>3. Igual</v>
          </cell>
        </row>
        <row r="506">
          <cell r="AH506">
            <v>0</v>
          </cell>
          <cell r="AI506">
            <v>10</v>
          </cell>
          <cell r="AJ506">
            <v>8</v>
          </cell>
          <cell r="AK506">
            <v>6</v>
          </cell>
          <cell r="AL506">
            <v>10</v>
          </cell>
          <cell r="AM506">
            <v>7</v>
          </cell>
          <cell r="AQ506" t="str">
            <v>Si</v>
          </cell>
          <cell r="AR506" t="str">
            <v>Si</v>
          </cell>
          <cell r="AS506" t="str">
            <v>No</v>
          </cell>
          <cell r="AT506">
            <v>4</v>
          </cell>
          <cell r="AU506" t="str">
            <v>4. Mejor</v>
          </cell>
          <cell r="AV506" t="str">
            <v>5. Mucho mejor</v>
          </cell>
          <cell r="AW506" t="str">
            <v>2. Peor</v>
          </cell>
        </row>
        <row r="507">
          <cell r="AH507">
            <v>1</v>
          </cell>
          <cell r="AI507">
            <v>5</v>
          </cell>
          <cell r="AJ507">
            <v>0</v>
          </cell>
          <cell r="AK507">
            <v>4</v>
          </cell>
          <cell r="AL507">
            <v>7</v>
          </cell>
          <cell r="AM507">
            <v>3</v>
          </cell>
          <cell r="AQ507" t="str">
            <v>Si</v>
          </cell>
          <cell r="AR507" t="str">
            <v>Si</v>
          </cell>
          <cell r="AS507" t="str">
            <v>No</v>
          </cell>
          <cell r="AT507">
            <v>9</v>
          </cell>
          <cell r="AU507" t="str">
            <v>1. Mucho peor</v>
          </cell>
          <cell r="AV507" t="str">
            <v>2. Peor</v>
          </cell>
          <cell r="AW507" t="str">
            <v>1. Mucho peor</v>
          </cell>
        </row>
        <row r="508">
          <cell r="AH508">
            <v>10</v>
          </cell>
          <cell r="AI508">
            <v>10</v>
          </cell>
          <cell r="AJ508">
            <v>10</v>
          </cell>
          <cell r="AK508">
            <v>10</v>
          </cell>
          <cell r="AL508">
            <v>10</v>
          </cell>
          <cell r="AM508">
            <v>10</v>
          </cell>
          <cell r="AQ508" t="str">
            <v>Si</v>
          </cell>
          <cell r="AR508" t="str">
            <v>Si</v>
          </cell>
          <cell r="AS508" t="str">
            <v>Si</v>
          </cell>
          <cell r="AT508">
            <v>1</v>
          </cell>
          <cell r="AU508" t="str">
            <v>4. Mejor</v>
          </cell>
          <cell r="AV508" t="str">
            <v>4. Mejor</v>
          </cell>
          <cell r="AW508" t="str">
            <v>4. Mejor</v>
          </cell>
        </row>
        <row r="509">
          <cell r="AH509">
            <v>10</v>
          </cell>
          <cell r="AI509">
            <v>10</v>
          </cell>
          <cell r="AJ509">
            <v>10</v>
          </cell>
          <cell r="AK509">
            <v>10</v>
          </cell>
          <cell r="AL509">
            <v>10</v>
          </cell>
          <cell r="AM509">
            <v>8</v>
          </cell>
          <cell r="AQ509" t="str">
            <v>Si</v>
          </cell>
          <cell r="AR509" t="str">
            <v>No</v>
          </cell>
          <cell r="AS509" t="str">
            <v>No</v>
          </cell>
          <cell r="AT509">
            <v>2</v>
          </cell>
          <cell r="AU509" t="str">
            <v>3. Igual</v>
          </cell>
          <cell r="AV509" t="str">
            <v>3. Igual</v>
          </cell>
          <cell r="AW509" t="str">
            <v>4. Mejor</v>
          </cell>
        </row>
        <row r="510">
          <cell r="AH510">
            <v>6</v>
          </cell>
          <cell r="AI510">
            <v>6</v>
          </cell>
          <cell r="AJ510">
            <v>5</v>
          </cell>
          <cell r="AK510">
            <v>6</v>
          </cell>
          <cell r="AL510">
            <v>8</v>
          </cell>
          <cell r="AM510">
            <v>6</v>
          </cell>
          <cell r="AQ510" t="str">
            <v>Si</v>
          </cell>
          <cell r="AR510" t="str">
            <v>No</v>
          </cell>
          <cell r="AS510" t="str">
            <v>No</v>
          </cell>
          <cell r="AT510">
            <v>1</v>
          </cell>
          <cell r="AU510" t="str">
            <v>3. Igual</v>
          </cell>
          <cell r="AV510" t="str">
            <v>2. Peor</v>
          </cell>
          <cell r="AW510" t="str">
            <v>2. Peor</v>
          </cell>
        </row>
        <row r="511">
          <cell r="AH511">
            <v>8</v>
          </cell>
          <cell r="AI511">
            <v>10</v>
          </cell>
          <cell r="AJ511">
            <v>10</v>
          </cell>
          <cell r="AK511">
            <v>3</v>
          </cell>
          <cell r="AL511">
            <v>10</v>
          </cell>
          <cell r="AM511">
            <v>10</v>
          </cell>
          <cell r="AQ511" t="str">
            <v>No</v>
          </cell>
          <cell r="AR511" t="str">
            <v>Si</v>
          </cell>
          <cell r="AS511" t="str">
            <v>Si</v>
          </cell>
          <cell r="AT511">
            <v>1</v>
          </cell>
          <cell r="AU511" t="str">
            <v>3. Igual</v>
          </cell>
          <cell r="AV511" t="str">
            <v>3. Igual</v>
          </cell>
          <cell r="AW511" t="str">
            <v>5. Mucho mejor</v>
          </cell>
        </row>
        <row r="512">
          <cell r="AH512">
            <v>5</v>
          </cell>
          <cell r="AI512">
            <v>8</v>
          </cell>
          <cell r="AJ512">
            <v>5</v>
          </cell>
          <cell r="AK512">
            <v>7</v>
          </cell>
          <cell r="AL512">
            <v>7</v>
          </cell>
          <cell r="AM512">
            <v>7</v>
          </cell>
          <cell r="AQ512" t="str">
            <v>Si</v>
          </cell>
          <cell r="AR512" t="str">
            <v>Si</v>
          </cell>
          <cell r="AS512" t="str">
            <v>Si</v>
          </cell>
          <cell r="AT512">
            <v>1</v>
          </cell>
          <cell r="AU512" t="str">
            <v>3. Igual</v>
          </cell>
          <cell r="AV512" t="str">
            <v>1. Mucho peor</v>
          </cell>
          <cell r="AW512" t="str">
            <v>2. Peor</v>
          </cell>
        </row>
        <row r="513">
          <cell r="AH513">
            <v>10</v>
          </cell>
          <cell r="AI513">
            <v>10</v>
          </cell>
          <cell r="AJ513">
            <v>10</v>
          </cell>
          <cell r="AK513">
            <v>4</v>
          </cell>
          <cell r="AL513">
            <v>10</v>
          </cell>
          <cell r="AM513">
            <v>10</v>
          </cell>
          <cell r="AQ513" t="str">
            <v>Si</v>
          </cell>
          <cell r="AR513" t="str">
            <v>Si</v>
          </cell>
          <cell r="AS513" t="str">
            <v>Si</v>
          </cell>
          <cell r="AT513">
            <v>1</v>
          </cell>
          <cell r="AU513" t="str">
            <v>4. Mejor</v>
          </cell>
          <cell r="AV513" t="str">
            <v>4. Mejor</v>
          </cell>
          <cell r="AW513" t="str">
            <v>4. Mejor</v>
          </cell>
        </row>
        <row r="514">
          <cell r="AH514">
            <v>8</v>
          </cell>
          <cell r="AI514">
            <v>8</v>
          </cell>
          <cell r="AJ514">
            <v>9</v>
          </cell>
          <cell r="AK514">
            <v>6</v>
          </cell>
          <cell r="AL514">
            <v>8</v>
          </cell>
          <cell r="AM514">
            <v>8</v>
          </cell>
          <cell r="AQ514" t="str">
            <v>No</v>
          </cell>
          <cell r="AR514" t="str">
            <v>Si</v>
          </cell>
          <cell r="AS514" t="str">
            <v>Si</v>
          </cell>
          <cell r="AT514">
            <v>1</v>
          </cell>
          <cell r="AU514" t="str">
            <v>3. Igual</v>
          </cell>
          <cell r="AV514" t="str">
            <v>3. Igual</v>
          </cell>
          <cell r="AW514" t="str">
            <v>4. Mejor</v>
          </cell>
        </row>
        <row r="515">
          <cell r="AH515">
            <v>8</v>
          </cell>
          <cell r="AI515">
            <v>7</v>
          </cell>
          <cell r="AJ515">
            <v>7</v>
          </cell>
          <cell r="AK515">
            <v>6</v>
          </cell>
          <cell r="AL515">
            <v>7</v>
          </cell>
          <cell r="AM515">
            <v>7</v>
          </cell>
          <cell r="AQ515" t="str">
            <v>Si</v>
          </cell>
          <cell r="AR515" t="str">
            <v>Si</v>
          </cell>
          <cell r="AS515" t="str">
            <v>No</v>
          </cell>
          <cell r="AT515">
            <v>1</v>
          </cell>
          <cell r="AU515" t="str">
            <v>3. Igual</v>
          </cell>
          <cell r="AV515" t="str">
            <v>3. Igual</v>
          </cell>
          <cell r="AW515" t="str">
            <v>2. Peor</v>
          </cell>
        </row>
        <row r="516">
          <cell r="AH516">
            <v>9</v>
          </cell>
          <cell r="AI516">
            <v>9</v>
          </cell>
          <cell r="AJ516">
            <v>9</v>
          </cell>
          <cell r="AK516">
            <v>10</v>
          </cell>
          <cell r="AL516">
            <v>9</v>
          </cell>
          <cell r="AM516">
            <v>8</v>
          </cell>
          <cell r="AQ516" t="str">
            <v>Si</v>
          </cell>
          <cell r="AR516" t="str">
            <v>No</v>
          </cell>
          <cell r="AS516" t="str">
            <v>No</v>
          </cell>
          <cell r="AT516">
            <v>1</v>
          </cell>
          <cell r="AU516" t="str">
            <v>5. Mucho mejor</v>
          </cell>
          <cell r="AV516" t="str">
            <v>4. Mejor</v>
          </cell>
          <cell r="AW516" t="str">
            <v>4. Mejor</v>
          </cell>
        </row>
        <row r="517">
          <cell r="AH517">
            <v>7</v>
          </cell>
          <cell r="AI517">
            <v>5</v>
          </cell>
          <cell r="AJ517">
            <v>5</v>
          </cell>
          <cell r="AK517">
            <v>10</v>
          </cell>
          <cell r="AL517">
            <v>9</v>
          </cell>
          <cell r="AM517">
            <v>5</v>
          </cell>
          <cell r="AQ517" t="str">
            <v>Si</v>
          </cell>
          <cell r="AR517" t="str">
            <v>Si</v>
          </cell>
          <cell r="AS517" t="str">
            <v>Si</v>
          </cell>
          <cell r="AT517">
            <v>4</v>
          </cell>
          <cell r="AU517" t="str">
            <v>4. Mejor</v>
          </cell>
          <cell r="AV517" t="str">
            <v>4. Mejor</v>
          </cell>
          <cell r="AW517" t="str">
            <v>4. Mejor</v>
          </cell>
        </row>
        <row r="518">
          <cell r="AH518">
            <v>9</v>
          </cell>
          <cell r="AI518">
            <v>10</v>
          </cell>
          <cell r="AJ518">
            <v>9</v>
          </cell>
          <cell r="AK518">
            <v>7</v>
          </cell>
          <cell r="AL518">
            <v>10</v>
          </cell>
          <cell r="AM518">
            <v>10</v>
          </cell>
          <cell r="AQ518" t="str">
            <v>Si</v>
          </cell>
          <cell r="AR518" t="str">
            <v>Si</v>
          </cell>
          <cell r="AS518" t="str">
            <v>Si</v>
          </cell>
          <cell r="AT518">
            <v>1</v>
          </cell>
          <cell r="AU518" t="str">
            <v>4. Mejor</v>
          </cell>
          <cell r="AV518" t="str">
            <v>3. Igual</v>
          </cell>
          <cell r="AW518" t="str">
            <v>2. Peor</v>
          </cell>
        </row>
        <row r="519">
          <cell r="AH519">
            <v>10</v>
          </cell>
          <cell r="AI519">
            <v>10</v>
          </cell>
          <cell r="AJ519">
            <v>10</v>
          </cell>
          <cell r="AK519">
            <v>10</v>
          </cell>
          <cell r="AL519">
            <v>10</v>
          </cell>
          <cell r="AM519">
            <v>10</v>
          </cell>
          <cell r="AQ519" t="str">
            <v>No</v>
          </cell>
          <cell r="AR519" t="str">
            <v>No</v>
          </cell>
          <cell r="AS519" t="str">
            <v>No</v>
          </cell>
          <cell r="AT519">
            <v>1</v>
          </cell>
          <cell r="AU519" t="str">
            <v>4. Mejor</v>
          </cell>
          <cell r="AV519" t="str">
            <v>3. Igual</v>
          </cell>
          <cell r="AW519" t="str">
            <v>5. Mucho mejor</v>
          </cell>
        </row>
        <row r="520">
          <cell r="AH520">
            <v>6</v>
          </cell>
          <cell r="AI520">
            <v>10</v>
          </cell>
          <cell r="AJ520">
            <v>8</v>
          </cell>
          <cell r="AK520">
            <v>7</v>
          </cell>
          <cell r="AL520">
            <v>10</v>
          </cell>
          <cell r="AM520">
            <v>8</v>
          </cell>
          <cell r="AQ520" t="str">
            <v>Si</v>
          </cell>
          <cell r="AR520" t="str">
            <v>Si</v>
          </cell>
          <cell r="AS520" t="str">
            <v>Si</v>
          </cell>
          <cell r="AT520">
            <v>2</v>
          </cell>
          <cell r="AU520" t="str">
            <v>4. Mejor</v>
          </cell>
          <cell r="AV520" t="str">
            <v>3. Igual</v>
          </cell>
          <cell r="AW520" t="str">
            <v>2. Peor</v>
          </cell>
        </row>
        <row r="521">
          <cell r="AH521">
            <v>7</v>
          </cell>
          <cell r="AI521">
            <v>10</v>
          </cell>
          <cell r="AJ521">
            <v>2</v>
          </cell>
          <cell r="AK521">
            <v>10</v>
          </cell>
          <cell r="AL521">
            <v>10</v>
          </cell>
          <cell r="AM521">
            <v>8</v>
          </cell>
          <cell r="AQ521" t="str">
            <v>Si</v>
          </cell>
          <cell r="AR521" t="str">
            <v>Si</v>
          </cell>
          <cell r="AS521" t="str">
            <v>Si</v>
          </cell>
          <cell r="AT521">
            <v>1</v>
          </cell>
          <cell r="AU521" t="str">
            <v>5. Mucho mejor</v>
          </cell>
          <cell r="AV521" t="str">
            <v>3. Igual</v>
          </cell>
          <cell r="AW521" t="str">
            <v>5. Mucho mejor</v>
          </cell>
        </row>
        <row r="522">
          <cell r="AH522">
            <v>7</v>
          </cell>
          <cell r="AI522">
            <v>6</v>
          </cell>
          <cell r="AJ522" t="str">
            <v>No sabe</v>
          </cell>
          <cell r="AK522">
            <v>8</v>
          </cell>
          <cell r="AL522">
            <v>7</v>
          </cell>
          <cell r="AM522">
            <v>4</v>
          </cell>
          <cell r="AQ522" t="str">
            <v>Si</v>
          </cell>
          <cell r="AR522" t="str">
            <v>Si</v>
          </cell>
          <cell r="AS522" t="str">
            <v>Si</v>
          </cell>
          <cell r="AT522">
            <v>1</v>
          </cell>
          <cell r="AU522" t="str">
            <v>3. Igual</v>
          </cell>
          <cell r="AV522" t="str">
            <v>3. Igual</v>
          </cell>
          <cell r="AW522" t="str">
            <v>4. Mejor</v>
          </cell>
        </row>
        <row r="523">
          <cell r="AH523">
            <v>7</v>
          </cell>
          <cell r="AI523">
            <v>7</v>
          </cell>
          <cell r="AJ523">
            <v>7</v>
          </cell>
          <cell r="AK523">
            <v>7</v>
          </cell>
          <cell r="AL523">
            <v>8</v>
          </cell>
          <cell r="AM523">
            <v>8</v>
          </cell>
          <cell r="AQ523" t="str">
            <v>No</v>
          </cell>
          <cell r="AR523" t="str">
            <v>Si</v>
          </cell>
          <cell r="AS523" t="str">
            <v>No</v>
          </cell>
          <cell r="AT523">
            <v>1</v>
          </cell>
          <cell r="AU523" t="str">
            <v>4. Mejor</v>
          </cell>
          <cell r="AV523" t="str">
            <v>4. Mejor</v>
          </cell>
          <cell r="AW523" t="str">
            <v>4. Mejor</v>
          </cell>
        </row>
        <row r="524">
          <cell r="AH524">
            <v>7</v>
          </cell>
          <cell r="AI524">
            <v>9</v>
          </cell>
          <cell r="AJ524" t="str">
            <v>No sabe</v>
          </cell>
          <cell r="AK524">
            <v>6</v>
          </cell>
          <cell r="AL524">
            <v>9</v>
          </cell>
          <cell r="AM524">
            <v>7</v>
          </cell>
          <cell r="AQ524" t="str">
            <v>No</v>
          </cell>
          <cell r="AR524" t="str">
            <v>No</v>
          </cell>
          <cell r="AS524" t="str">
            <v>No</v>
          </cell>
          <cell r="AT524">
            <v>1</v>
          </cell>
          <cell r="AU524" t="str">
            <v>3. Igual</v>
          </cell>
          <cell r="AV524" t="str">
            <v>3. Igual</v>
          </cell>
          <cell r="AW524" t="str">
            <v>3. Igual</v>
          </cell>
        </row>
        <row r="525">
          <cell r="AH525">
            <v>10</v>
          </cell>
          <cell r="AI525">
            <v>10</v>
          </cell>
          <cell r="AJ525">
            <v>10</v>
          </cell>
          <cell r="AK525">
            <v>10</v>
          </cell>
          <cell r="AL525">
            <v>10</v>
          </cell>
          <cell r="AM525">
            <v>10</v>
          </cell>
          <cell r="AQ525" t="str">
            <v>Si</v>
          </cell>
          <cell r="AR525" t="str">
            <v>Si</v>
          </cell>
          <cell r="AS525" t="str">
            <v>Si</v>
          </cell>
          <cell r="AT525">
            <v>1</v>
          </cell>
          <cell r="AU525" t="str">
            <v>3. Igual</v>
          </cell>
          <cell r="AV525" t="str">
            <v>3. Igual</v>
          </cell>
          <cell r="AW525" t="str">
            <v>5. Mucho mejor</v>
          </cell>
        </row>
        <row r="526">
          <cell r="AH526">
            <v>10</v>
          </cell>
          <cell r="AI526">
            <v>10</v>
          </cell>
          <cell r="AJ526">
            <v>10</v>
          </cell>
          <cell r="AK526">
            <v>5</v>
          </cell>
          <cell r="AL526">
            <v>10</v>
          </cell>
          <cell r="AM526">
            <v>10</v>
          </cell>
          <cell r="AQ526" t="str">
            <v>Si</v>
          </cell>
          <cell r="AR526" t="str">
            <v>Si</v>
          </cell>
          <cell r="AS526" t="str">
            <v>Si</v>
          </cell>
          <cell r="AT526">
            <v>9</v>
          </cell>
          <cell r="AU526" t="str">
            <v>3. Igual</v>
          </cell>
          <cell r="AV526" t="str">
            <v>3. Igual</v>
          </cell>
          <cell r="AW526" t="str">
            <v>3. Igual</v>
          </cell>
        </row>
        <row r="527">
          <cell r="AH527">
            <v>10</v>
          </cell>
          <cell r="AI527">
            <v>10</v>
          </cell>
          <cell r="AJ527">
            <v>10</v>
          </cell>
          <cell r="AK527">
            <v>10</v>
          </cell>
          <cell r="AL527">
            <v>10</v>
          </cell>
          <cell r="AM527">
            <v>10</v>
          </cell>
          <cell r="AQ527" t="str">
            <v>Si</v>
          </cell>
          <cell r="AR527" t="str">
            <v>Si</v>
          </cell>
          <cell r="AS527" t="str">
            <v>Si</v>
          </cell>
          <cell r="AT527">
            <v>1</v>
          </cell>
          <cell r="AU527" t="str">
            <v>5. Mucho mejor</v>
          </cell>
          <cell r="AV527" t="str">
            <v>5. Mucho mejor</v>
          </cell>
          <cell r="AW527" t="str">
            <v>5. Mucho mejor</v>
          </cell>
        </row>
        <row r="528">
          <cell r="AH528">
            <v>6</v>
          </cell>
          <cell r="AI528">
            <v>5</v>
          </cell>
          <cell r="AJ528">
            <v>5</v>
          </cell>
          <cell r="AK528">
            <v>0</v>
          </cell>
          <cell r="AL528">
            <v>6</v>
          </cell>
          <cell r="AM528">
            <v>5</v>
          </cell>
          <cell r="AQ528" t="str">
            <v>No</v>
          </cell>
          <cell r="AR528" t="str">
            <v>No</v>
          </cell>
          <cell r="AS528" t="str">
            <v>Si</v>
          </cell>
          <cell r="AT528">
            <v>4</v>
          </cell>
          <cell r="AU528" t="str">
            <v>2. Peor</v>
          </cell>
          <cell r="AV528" t="str">
            <v>2. Peor</v>
          </cell>
          <cell r="AW528" t="str">
            <v>3. Igual</v>
          </cell>
        </row>
        <row r="529">
          <cell r="AH529">
            <v>10</v>
          </cell>
          <cell r="AI529">
            <v>10</v>
          </cell>
          <cell r="AJ529">
            <v>10</v>
          </cell>
          <cell r="AK529">
            <v>10</v>
          </cell>
          <cell r="AL529">
            <v>10</v>
          </cell>
          <cell r="AM529">
            <v>10</v>
          </cell>
          <cell r="AQ529" t="str">
            <v>No</v>
          </cell>
          <cell r="AR529" t="str">
            <v>Si</v>
          </cell>
          <cell r="AS529" t="str">
            <v>No</v>
          </cell>
          <cell r="AT529">
            <v>1</v>
          </cell>
          <cell r="AU529" t="str">
            <v>3. Igual</v>
          </cell>
          <cell r="AV529" t="str">
            <v>4. Mejor</v>
          </cell>
          <cell r="AW529" t="str">
            <v>4. Mejor</v>
          </cell>
        </row>
        <row r="530">
          <cell r="AH530">
            <v>10</v>
          </cell>
          <cell r="AI530">
            <v>8</v>
          </cell>
          <cell r="AJ530">
            <v>9</v>
          </cell>
          <cell r="AK530">
            <v>4</v>
          </cell>
          <cell r="AL530">
            <v>9</v>
          </cell>
          <cell r="AM530">
            <v>7</v>
          </cell>
          <cell r="AQ530" t="str">
            <v>No</v>
          </cell>
          <cell r="AR530" t="str">
            <v>No</v>
          </cell>
          <cell r="AS530" t="str">
            <v>Si</v>
          </cell>
          <cell r="AT530">
            <v>1</v>
          </cell>
          <cell r="AU530" t="str">
            <v>4. Mejor</v>
          </cell>
          <cell r="AV530" t="str">
            <v>3. Igual</v>
          </cell>
          <cell r="AW530" t="str">
            <v>2. Peor</v>
          </cell>
        </row>
        <row r="531">
          <cell r="AH531">
            <v>8</v>
          </cell>
          <cell r="AI531">
            <v>10</v>
          </cell>
          <cell r="AJ531">
            <v>10</v>
          </cell>
          <cell r="AK531">
            <v>10</v>
          </cell>
          <cell r="AL531">
            <v>10</v>
          </cell>
          <cell r="AM531">
            <v>10</v>
          </cell>
          <cell r="AQ531" t="str">
            <v>No</v>
          </cell>
          <cell r="AR531" t="str">
            <v>No</v>
          </cell>
          <cell r="AS531" t="str">
            <v>No</v>
          </cell>
          <cell r="AT531">
            <v>1</v>
          </cell>
          <cell r="AU531" t="str">
            <v>3. Igual</v>
          </cell>
          <cell r="AV531" t="str">
            <v>3. Igual</v>
          </cell>
          <cell r="AW531" t="str">
            <v>3. Igual</v>
          </cell>
        </row>
        <row r="532">
          <cell r="AH532">
            <v>5</v>
          </cell>
          <cell r="AI532">
            <v>7</v>
          </cell>
          <cell r="AJ532">
            <v>7</v>
          </cell>
          <cell r="AK532">
            <v>5</v>
          </cell>
          <cell r="AL532">
            <v>8</v>
          </cell>
          <cell r="AM532">
            <v>6</v>
          </cell>
          <cell r="AQ532" t="str">
            <v>No</v>
          </cell>
          <cell r="AR532" t="str">
            <v>No</v>
          </cell>
          <cell r="AS532" t="str">
            <v>No</v>
          </cell>
          <cell r="AT532">
            <v>1</v>
          </cell>
          <cell r="AU532" t="str">
            <v>3. Igual</v>
          </cell>
          <cell r="AV532" t="str">
            <v>3. Igual</v>
          </cell>
          <cell r="AW532" t="str">
            <v>2. Peor</v>
          </cell>
        </row>
        <row r="533">
          <cell r="AH533">
            <v>5</v>
          </cell>
          <cell r="AI533">
            <v>7</v>
          </cell>
          <cell r="AJ533">
            <v>9</v>
          </cell>
          <cell r="AK533">
            <v>5</v>
          </cell>
          <cell r="AL533">
            <v>10</v>
          </cell>
          <cell r="AM533">
            <v>8</v>
          </cell>
          <cell r="AQ533" t="str">
            <v>Si</v>
          </cell>
          <cell r="AR533" t="str">
            <v>No</v>
          </cell>
          <cell r="AS533" t="str">
            <v>Si</v>
          </cell>
          <cell r="AT533">
            <v>1</v>
          </cell>
          <cell r="AU533" t="str">
            <v>3. Igual</v>
          </cell>
          <cell r="AV533" t="str">
            <v>3. Igual</v>
          </cell>
          <cell r="AW533" t="str">
            <v>3. Igual</v>
          </cell>
        </row>
        <row r="534">
          <cell r="AH534">
            <v>8</v>
          </cell>
          <cell r="AI534">
            <v>10</v>
          </cell>
          <cell r="AJ534">
            <v>10</v>
          </cell>
          <cell r="AK534">
            <v>10</v>
          </cell>
          <cell r="AL534">
            <v>10</v>
          </cell>
          <cell r="AM534">
            <v>10</v>
          </cell>
          <cell r="AQ534" t="str">
            <v>Si</v>
          </cell>
          <cell r="AR534" t="str">
            <v>Si</v>
          </cell>
          <cell r="AS534" t="str">
            <v>Si</v>
          </cell>
          <cell r="AT534">
            <v>1</v>
          </cell>
          <cell r="AU534" t="str">
            <v>4. Mejor</v>
          </cell>
          <cell r="AV534" t="str">
            <v>4. Mejor</v>
          </cell>
          <cell r="AW534" t="str">
            <v>1. Mucho peor</v>
          </cell>
        </row>
        <row r="535">
          <cell r="AH535">
            <v>8</v>
          </cell>
          <cell r="AI535">
            <v>10</v>
          </cell>
          <cell r="AJ535">
            <v>10</v>
          </cell>
          <cell r="AK535">
            <v>9</v>
          </cell>
          <cell r="AL535">
            <v>10</v>
          </cell>
          <cell r="AM535">
            <v>10</v>
          </cell>
          <cell r="AQ535" t="str">
            <v>Si</v>
          </cell>
          <cell r="AR535" t="str">
            <v>Si</v>
          </cell>
          <cell r="AS535" t="str">
            <v>Si</v>
          </cell>
          <cell r="AT535">
            <v>1</v>
          </cell>
          <cell r="AU535" t="str">
            <v>5. Mucho mejor</v>
          </cell>
          <cell r="AV535" t="str">
            <v>5. Mucho mejor</v>
          </cell>
          <cell r="AW535" t="str">
            <v>5. Mucho mejor</v>
          </cell>
        </row>
        <row r="536">
          <cell r="AH536">
            <v>5</v>
          </cell>
          <cell r="AI536">
            <v>10</v>
          </cell>
          <cell r="AJ536">
            <v>10</v>
          </cell>
          <cell r="AK536">
            <v>8</v>
          </cell>
          <cell r="AL536">
            <v>10</v>
          </cell>
          <cell r="AM536">
            <v>9</v>
          </cell>
          <cell r="AQ536" t="str">
            <v>Si</v>
          </cell>
          <cell r="AR536" t="str">
            <v>Si</v>
          </cell>
          <cell r="AS536" t="str">
            <v>Si</v>
          </cell>
          <cell r="AT536">
            <v>1</v>
          </cell>
          <cell r="AU536" t="str">
            <v>4. Mejor</v>
          </cell>
          <cell r="AV536" t="str">
            <v>4. Mejor</v>
          </cell>
          <cell r="AW536" t="str">
            <v>4. Mejor</v>
          </cell>
        </row>
        <row r="537">
          <cell r="AH537">
            <v>10</v>
          </cell>
          <cell r="AI537">
            <v>10</v>
          </cell>
          <cell r="AJ537">
            <v>9</v>
          </cell>
          <cell r="AK537">
            <v>10</v>
          </cell>
          <cell r="AL537">
            <v>10</v>
          </cell>
          <cell r="AM537">
            <v>10</v>
          </cell>
          <cell r="AQ537" t="str">
            <v>No</v>
          </cell>
          <cell r="AR537" t="str">
            <v>No</v>
          </cell>
          <cell r="AS537" t="str">
            <v>No</v>
          </cell>
          <cell r="AT537">
            <v>1</v>
          </cell>
          <cell r="AU537" t="str">
            <v>3. Igual</v>
          </cell>
          <cell r="AV537" t="str">
            <v>3. Igual</v>
          </cell>
          <cell r="AW537" t="str">
            <v>4. Mejor</v>
          </cell>
        </row>
        <row r="538">
          <cell r="AH538">
            <v>9</v>
          </cell>
          <cell r="AI538">
            <v>10</v>
          </cell>
          <cell r="AJ538">
            <v>10</v>
          </cell>
          <cell r="AK538">
            <v>10</v>
          </cell>
          <cell r="AL538">
            <v>10</v>
          </cell>
          <cell r="AM538">
            <v>9</v>
          </cell>
          <cell r="AQ538" t="str">
            <v>Si</v>
          </cell>
          <cell r="AR538" t="str">
            <v>Si</v>
          </cell>
          <cell r="AS538" t="str">
            <v>Si</v>
          </cell>
          <cell r="AT538">
            <v>1</v>
          </cell>
          <cell r="AU538" t="str">
            <v>3. Igual</v>
          </cell>
          <cell r="AV538" t="str">
            <v>3. Igual</v>
          </cell>
          <cell r="AW538" t="str">
            <v>3. Igual</v>
          </cell>
        </row>
        <row r="539">
          <cell r="AH539">
            <v>4</v>
          </cell>
          <cell r="AI539">
            <v>7</v>
          </cell>
          <cell r="AJ539">
            <v>10</v>
          </cell>
          <cell r="AK539" t="str">
            <v>No sabe</v>
          </cell>
          <cell r="AL539" t="str">
            <v>No sabe</v>
          </cell>
          <cell r="AM539" t="str">
            <v>No sabe</v>
          </cell>
          <cell r="AQ539" t="str">
            <v>Si</v>
          </cell>
          <cell r="AR539" t="str">
            <v>Si</v>
          </cell>
          <cell r="AS539" t="str">
            <v>Si</v>
          </cell>
          <cell r="AT539">
            <v>9</v>
          </cell>
          <cell r="AU539" t="str">
            <v>9. No sabe / No contesta (NO LEER)</v>
          </cell>
          <cell r="AV539" t="str">
            <v>9. No sabe / No contesta (NO LEER)</v>
          </cell>
          <cell r="AW539" t="str">
            <v>9. No sabe / No contesta (NO LEER)</v>
          </cell>
        </row>
        <row r="540">
          <cell r="AH540">
            <v>10</v>
          </cell>
          <cell r="AI540">
            <v>10</v>
          </cell>
          <cell r="AJ540">
            <v>9</v>
          </cell>
          <cell r="AK540">
            <v>9</v>
          </cell>
          <cell r="AL540">
            <v>9</v>
          </cell>
          <cell r="AM540">
            <v>10</v>
          </cell>
          <cell r="AQ540" t="str">
            <v>No</v>
          </cell>
          <cell r="AR540" t="str">
            <v>No</v>
          </cell>
          <cell r="AS540" t="str">
            <v>No</v>
          </cell>
          <cell r="AT540">
            <v>1</v>
          </cell>
          <cell r="AU540" t="str">
            <v>3. Igual</v>
          </cell>
          <cell r="AV540" t="str">
            <v>3. Igual</v>
          </cell>
          <cell r="AW540" t="str">
            <v>3. Igual</v>
          </cell>
        </row>
        <row r="541">
          <cell r="AH541">
            <v>7</v>
          </cell>
          <cell r="AI541">
            <v>9</v>
          </cell>
          <cell r="AJ541">
            <v>10</v>
          </cell>
          <cell r="AK541">
            <v>8</v>
          </cell>
          <cell r="AL541">
            <v>10</v>
          </cell>
          <cell r="AM541">
            <v>9</v>
          </cell>
          <cell r="AQ541" t="str">
            <v>Si</v>
          </cell>
          <cell r="AR541" t="str">
            <v>Si</v>
          </cell>
          <cell r="AS541" t="str">
            <v>Si</v>
          </cell>
          <cell r="AT541">
            <v>1</v>
          </cell>
          <cell r="AU541" t="str">
            <v>4. Mejor</v>
          </cell>
          <cell r="AV541" t="str">
            <v>3. Igual</v>
          </cell>
          <cell r="AW541" t="str">
            <v>4. Mejor</v>
          </cell>
        </row>
        <row r="542">
          <cell r="AH542">
            <v>8</v>
          </cell>
          <cell r="AI542">
            <v>10</v>
          </cell>
          <cell r="AJ542">
            <v>10</v>
          </cell>
          <cell r="AK542">
            <v>10</v>
          </cell>
          <cell r="AL542">
            <v>10</v>
          </cell>
          <cell r="AM542">
            <v>10</v>
          </cell>
          <cell r="AQ542" t="str">
            <v>Si</v>
          </cell>
          <cell r="AR542" t="str">
            <v>Si</v>
          </cell>
          <cell r="AS542" t="str">
            <v>Si</v>
          </cell>
          <cell r="AT542">
            <v>1</v>
          </cell>
          <cell r="AU542" t="str">
            <v>3. Igual</v>
          </cell>
          <cell r="AV542" t="str">
            <v>3. Igual</v>
          </cell>
          <cell r="AW542" t="str">
            <v>4. Mejor</v>
          </cell>
        </row>
        <row r="543">
          <cell r="AH543">
            <v>9</v>
          </cell>
          <cell r="AI543">
            <v>9</v>
          </cell>
          <cell r="AJ543">
            <v>9</v>
          </cell>
          <cell r="AK543">
            <v>6</v>
          </cell>
          <cell r="AL543">
            <v>10</v>
          </cell>
          <cell r="AM543">
            <v>9</v>
          </cell>
          <cell r="AQ543" t="str">
            <v>No</v>
          </cell>
          <cell r="AR543" t="str">
            <v>No</v>
          </cell>
          <cell r="AS543" t="str">
            <v>No</v>
          </cell>
          <cell r="AT543">
            <v>1</v>
          </cell>
          <cell r="AU543" t="str">
            <v>3. Igual</v>
          </cell>
          <cell r="AV543" t="str">
            <v>3. Igual</v>
          </cell>
          <cell r="AW543" t="str">
            <v>3. Igual</v>
          </cell>
        </row>
        <row r="544">
          <cell r="AH544">
            <v>10</v>
          </cell>
          <cell r="AI544">
            <v>10</v>
          </cell>
          <cell r="AJ544">
            <v>10</v>
          </cell>
          <cell r="AK544">
            <v>10</v>
          </cell>
          <cell r="AL544">
            <v>10</v>
          </cell>
          <cell r="AM544">
            <v>10</v>
          </cell>
          <cell r="AQ544" t="str">
            <v>Si</v>
          </cell>
          <cell r="AR544" t="str">
            <v>Si</v>
          </cell>
          <cell r="AS544" t="str">
            <v>Si</v>
          </cell>
          <cell r="AT544">
            <v>1</v>
          </cell>
          <cell r="AU544" t="str">
            <v>3. Igual</v>
          </cell>
          <cell r="AV544" t="str">
            <v>3. Igual</v>
          </cell>
          <cell r="AW544" t="str">
            <v>3. Igual</v>
          </cell>
        </row>
        <row r="545">
          <cell r="AH545">
            <v>8</v>
          </cell>
          <cell r="AI545">
            <v>10</v>
          </cell>
          <cell r="AJ545">
            <v>10</v>
          </cell>
          <cell r="AK545">
            <v>10</v>
          </cell>
          <cell r="AL545">
            <v>10</v>
          </cell>
          <cell r="AM545">
            <v>10</v>
          </cell>
          <cell r="AQ545" t="str">
            <v>Si</v>
          </cell>
          <cell r="AR545" t="str">
            <v>Si</v>
          </cell>
          <cell r="AS545" t="str">
            <v>Si</v>
          </cell>
          <cell r="AT545">
            <v>1</v>
          </cell>
          <cell r="AU545" t="str">
            <v>4. Mejor</v>
          </cell>
          <cell r="AV545" t="str">
            <v>4. Mejor</v>
          </cell>
          <cell r="AW545" t="str">
            <v>5. Mucho mejor</v>
          </cell>
        </row>
        <row r="546">
          <cell r="AH546">
            <v>7</v>
          </cell>
          <cell r="AI546">
            <v>9</v>
          </cell>
          <cell r="AJ546">
            <v>9</v>
          </cell>
          <cell r="AK546">
            <v>7</v>
          </cell>
          <cell r="AL546">
            <v>9</v>
          </cell>
          <cell r="AM546">
            <v>9</v>
          </cell>
          <cell r="AQ546" t="str">
            <v>Si</v>
          </cell>
          <cell r="AR546" t="str">
            <v>Si</v>
          </cell>
          <cell r="AS546" t="str">
            <v>Si</v>
          </cell>
          <cell r="AT546">
            <v>2</v>
          </cell>
          <cell r="AU546" t="str">
            <v>3. Igual</v>
          </cell>
          <cell r="AV546" t="str">
            <v>3. Igual</v>
          </cell>
          <cell r="AW546" t="str">
            <v>4. Mejor</v>
          </cell>
        </row>
        <row r="547">
          <cell r="AH547">
            <v>9</v>
          </cell>
          <cell r="AI547">
            <v>9</v>
          </cell>
          <cell r="AJ547">
            <v>9</v>
          </cell>
          <cell r="AK547">
            <v>7</v>
          </cell>
          <cell r="AL547">
            <v>10</v>
          </cell>
          <cell r="AM547">
            <v>9</v>
          </cell>
          <cell r="AQ547" t="str">
            <v>Si</v>
          </cell>
          <cell r="AR547" t="str">
            <v>Si</v>
          </cell>
          <cell r="AS547" t="str">
            <v>Si</v>
          </cell>
          <cell r="AT547">
            <v>1</v>
          </cell>
          <cell r="AU547" t="str">
            <v>4. Mejor</v>
          </cell>
          <cell r="AV547" t="str">
            <v>4. Mejor</v>
          </cell>
          <cell r="AW547" t="str">
            <v>4. Mejor</v>
          </cell>
        </row>
        <row r="548">
          <cell r="AH548">
            <v>7</v>
          </cell>
          <cell r="AI548">
            <v>8</v>
          </cell>
          <cell r="AJ548">
            <v>0</v>
          </cell>
          <cell r="AK548">
            <v>10</v>
          </cell>
          <cell r="AL548">
            <v>10</v>
          </cell>
          <cell r="AM548">
            <v>8</v>
          </cell>
          <cell r="AQ548" t="str">
            <v>Si</v>
          </cell>
          <cell r="AR548" t="str">
            <v>No</v>
          </cell>
          <cell r="AS548" t="str">
            <v>No</v>
          </cell>
          <cell r="AT548">
            <v>4</v>
          </cell>
          <cell r="AU548" t="str">
            <v>3. Igual</v>
          </cell>
          <cell r="AV548" t="str">
            <v>3. Igual</v>
          </cell>
          <cell r="AW548" t="str">
            <v>4. Mejor</v>
          </cell>
        </row>
        <row r="549">
          <cell r="AH549">
            <v>8</v>
          </cell>
          <cell r="AI549">
            <v>8</v>
          </cell>
          <cell r="AJ549">
            <v>10</v>
          </cell>
          <cell r="AK549">
            <v>6</v>
          </cell>
          <cell r="AL549">
            <v>10</v>
          </cell>
          <cell r="AM549">
            <v>9</v>
          </cell>
          <cell r="AQ549" t="str">
            <v>Si</v>
          </cell>
          <cell r="AR549" t="str">
            <v>No</v>
          </cell>
          <cell r="AS549" t="str">
            <v>No</v>
          </cell>
          <cell r="AT549">
            <v>1</v>
          </cell>
          <cell r="AU549" t="str">
            <v>3. Igual</v>
          </cell>
          <cell r="AV549" t="str">
            <v>3. Igual</v>
          </cell>
          <cell r="AW549" t="str">
            <v>3. Igual</v>
          </cell>
        </row>
        <row r="550">
          <cell r="AH550">
            <v>7</v>
          </cell>
          <cell r="AI550">
            <v>7</v>
          </cell>
          <cell r="AJ550">
            <v>7</v>
          </cell>
          <cell r="AK550">
            <v>7</v>
          </cell>
          <cell r="AL550">
            <v>7</v>
          </cell>
          <cell r="AQ550" t="str">
            <v>No</v>
          </cell>
          <cell r="AR550" t="str">
            <v>No</v>
          </cell>
          <cell r="AS550" t="str">
            <v>No</v>
          </cell>
          <cell r="AT550">
            <v>1</v>
          </cell>
          <cell r="AU550" t="str">
            <v>3. Igual</v>
          </cell>
          <cell r="AV550" t="str">
            <v>4. Mejor</v>
          </cell>
          <cell r="AW550" t="str">
            <v>4. Mejor</v>
          </cell>
        </row>
        <row r="551">
          <cell r="AH551">
            <v>7</v>
          </cell>
          <cell r="AI551">
            <v>7</v>
          </cell>
          <cell r="AJ551">
            <v>7</v>
          </cell>
          <cell r="AK551">
            <v>5</v>
          </cell>
          <cell r="AL551">
            <v>7</v>
          </cell>
          <cell r="AM551">
            <v>7</v>
          </cell>
          <cell r="AQ551" t="str">
            <v>Si</v>
          </cell>
          <cell r="AR551" t="str">
            <v>Si</v>
          </cell>
          <cell r="AS551" t="str">
            <v>Si</v>
          </cell>
          <cell r="AT551">
            <v>1</v>
          </cell>
          <cell r="AU551" t="str">
            <v>3. Igual</v>
          </cell>
          <cell r="AV551" t="str">
            <v>2. Peor</v>
          </cell>
          <cell r="AW551" t="str">
            <v>3. Igual</v>
          </cell>
        </row>
        <row r="552">
          <cell r="AH552">
            <v>1</v>
          </cell>
          <cell r="AI552">
            <v>8</v>
          </cell>
          <cell r="AJ552">
            <v>8</v>
          </cell>
          <cell r="AK552">
            <v>9</v>
          </cell>
          <cell r="AL552">
            <v>9</v>
          </cell>
          <cell r="AM552">
            <v>7</v>
          </cell>
          <cell r="AQ552" t="str">
            <v>No</v>
          </cell>
          <cell r="AR552" t="str">
            <v>Si</v>
          </cell>
          <cell r="AS552" t="str">
            <v>No</v>
          </cell>
          <cell r="AT552">
            <v>1</v>
          </cell>
          <cell r="AU552" t="str">
            <v>3. Igual</v>
          </cell>
          <cell r="AV552" t="str">
            <v>3. Igual</v>
          </cell>
          <cell r="AW552" t="str">
            <v>1. Mucho peor</v>
          </cell>
        </row>
        <row r="553">
          <cell r="AH553">
            <v>7</v>
          </cell>
          <cell r="AI553">
            <v>8</v>
          </cell>
          <cell r="AJ553">
            <v>8</v>
          </cell>
          <cell r="AK553">
            <v>8</v>
          </cell>
          <cell r="AL553">
            <v>8</v>
          </cell>
          <cell r="AM553">
            <v>8</v>
          </cell>
          <cell r="AQ553" t="str">
            <v>No</v>
          </cell>
          <cell r="AR553" t="str">
            <v>No</v>
          </cell>
          <cell r="AS553" t="str">
            <v>No</v>
          </cell>
          <cell r="AT553">
            <v>1</v>
          </cell>
          <cell r="AU553" t="str">
            <v>4. Mejor</v>
          </cell>
          <cell r="AV553" t="str">
            <v>3. Igual</v>
          </cell>
          <cell r="AW553" t="str">
            <v>2. Peor</v>
          </cell>
        </row>
        <row r="554">
          <cell r="AH554">
            <v>7</v>
          </cell>
          <cell r="AI554">
            <v>10</v>
          </cell>
          <cell r="AJ554">
            <v>10</v>
          </cell>
          <cell r="AK554">
            <v>10</v>
          </cell>
          <cell r="AL554">
            <v>10</v>
          </cell>
          <cell r="AM554">
            <v>10</v>
          </cell>
          <cell r="AQ554" t="str">
            <v>Si</v>
          </cell>
          <cell r="AR554" t="str">
            <v>Si</v>
          </cell>
          <cell r="AS554" t="str">
            <v>Si</v>
          </cell>
          <cell r="AT554">
            <v>1</v>
          </cell>
          <cell r="AU554" t="str">
            <v>5. Mucho mejor</v>
          </cell>
          <cell r="AV554" t="str">
            <v>5. Mucho mejor</v>
          </cell>
          <cell r="AW554" t="str">
            <v>4. Mejor</v>
          </cell>
        </row>
        <row r="555">
          <cell r="AH555">
            <v>4</v>
          </cell>
          <cell r="AI555">
            <v>9</v>
          </cell>
          <cell r="AJ555">
            <v>9</v>
          </cell>
          <cell r="AK555">
            <v>6</v>
          </cell>
          <cell r="AL555">
            <v>8</v>
          </cell>
          <cell r="AM555">
            <v>8</v>
          </cell>
          <cell r="AQ555" t="str">
            <v>Si</v>
          </cell>
          <cell r="AR555" t="str">
            <v>Si</v>
          </cell>
          <cell r="AS555" t="str">
            <v>Si</v>
          </cell>
          <cell r="AT555">
            <v>2</v>
          </cell>
          <cell r="AU555" t="str">
            <v>4. Mejor</v>
          </cell>
          <cell r="AV555" t="str">
            <v>4. Mejor</v>
          </cell>
          <cell r="AW555" t="str">
            <v>2. Peor</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CODIFICACIÓN"/>
      <sheetName val="ANÁLISIS"/>
    </sheetNames>
    <sheetDataSet>
      <sheetData sheetId="0">
        <row r="1">
          <cell r="AI1" t="str">
            <v>8.1 Valore de 0 a 10 los siguientes aspectos de la atención recibida_tiempo de respuesta</v>
          </cell>
          <cell r="AJ1" t="str">
            <v xml:space="preserve">8.2 claridad en la información </v>
          </cell>
          <cell r="AK1" t="str">
            <v>8.3 Solución dada a la consulta</v>
          </cell>
          <cell r="AL1" t="str">
            <v>8.4 Satisfacción general</v>
          </cell>
          <cell r="AM1" t="str">
            <v>9_ Aparte de acudiendo a la oficina, ¿sabía usted que podía haber realizado la consulta también a través de...? (acudiendo a la oficina)</v>
          </cell>
          <cell r="AN1" t="str">
            <v>9_ Aparte de acudiendo a la oficina, ¿sabía usted que podía haber realizado la consulta también a través de...? (LLamando por teléfono a la Oficina de Objetos Perdidos)</v>
          </cell>
          <cell r="AO1" t="str">
            <v>9_ Aparte de acudiendo a la oficina, ¿sabía usted que podía haber realizado la consulta también a través de...? (A través de un correo electrónico)</v>
          </cell>
          <cell r="AP1" t="str">
            <v>10_ Si tuviera que realizar otra consulta similar, ¿qué medios utilizaría? RESPUESTA ÚNICA</v>
          </cell>
          <cell r="AQ1" t="str">
            <v>11_ ¿Podría decirme si los siguientes aspectos de la atención recibida han sido mucho mejor, mejor, igual, peor o mucho peor de lo que esperaba?_Trato recibido</v>
          </cell>
          <cell r="AR1" t="str">
            <v>11_ Información recibida</v>
          </cell>
          <cell r="AS1" t="str">
            <v>11_ Tiempo empleado en la gestión</v>
          </cell>
        </row>
        <row r="2">
          <cell r="AI2">
            <v>9</v>
          </cell>
          <cell r="AJ2">
            <v>9</v>
          </cell>
          <cell r="AK2">
            <v>9</v>
          </cell>
          <cell r="AL2">
            <v>9</v>
          </cell>
          <cell r="AM2" t="str">
            <v>Nc</v>
          </cell>
          <cell r="AN2" t="str">
            <v>si</v>
          </cell>
          <cell r="AO2" t="str">
            <v>Nc</v>
          </cell>
          <cell r="AP2">
            <v>3</v>
          </cell>
          <cell r="AQ2" t="str">
            <v>Mejor</v>
          </cell>
          <cell r="AR2" t="str">
            <v>Mejor</v>
          </cell>
          <cell r="AS2" t="str">
            <v>Mejor</v>
          </cell>
        </row>
        <row r="3">
          <cell r="AI3">
            <v>10</v>
          </cell>
          <cell r="AJ3">
            <v>6</v>
          </cell>
          <cell r="AK3">
            <v>6</v>
          </cell>
          <cell r="AL3">
            <v>5</v>
          </cell>
          <cell r="AM3" t="str">
            <v>si</v>
          </cell>
          <cell r="AN3" t="str">
            <v>no</v>
          </cell>
          <cell r="AO3" t="str">
            <v>no</v>
          </cell>
          <cell r="AP3">
            <v>2</v>
          </cell>
          <cell r="AQ3" t="str">
            <v>Mucho mejor</v>
          </cell>
          <cell r="AR3" t="str">
            <v>Mucho mejor</v>
          </cell>
          <cell r="AS3" t="str">
            <v>Mucho mejor</v>
          </cell>
        </row>
        <row r="4">
          <cell r="AI4">
            <v>1</v>
          </cell>
          <cell r="AJ4">
            <v>1</v>
          </cell>
          <cell r="AK4">
            <v>1</v>
          </cell>
          <cell r="AL4">
            <v>1</v>
          </cell>
          <cell r="AM4" t="str">
            <v>si</v>
          </cell>
          <cell r="AN4" t="str">
            <v>si</v>
          </cell>
          <cell r="AO4" t="str">
            <v>si</v>
          </cell>
          <cell r="AP4">
            <v>3</v>
          </cell>
          <cell r="AQ4" t="str">
            <v>No sabe/No contesta</v>
          </cell>
          <cell r="AR4" t="str">
            <v>Mucho peor</v>
          </cell>
          <cell r="AS4" t="str">
            <v>Mucho peor</v>
          </cell>
        </row>
        <row r="5">
          <cell r="AI5">
            <v>8</v>
          </cell>
          <cell r="AJ5">
            <v>8</v>
          </cell>
          <cell r="AK5" t="str">
            <v>Ns/Nc</v>
          </cell>
          <cell r="AL5">
            <v>8</v>
          </cell>
          <cell r="AM5" t="str">
            <v>Nc</v>
          </cell>
          <cell r="AN5" t="str">
            <v>Nc</v>
          </cell>
          <cell r="AO5" t="str">
            <v>si</v>
          </cell>
          <cell r="AP5">
            <v>2</v>
          </cell>
          <cell r="AQ5" t="str">
            <v>Mejor</v>
          </cell>
          <cell r="AR5" t="str">
            <v>Mejor</v>
          </cell>
          <cell r="AS5" t="str">
            <v>Mejor</v>
          </cell>
        </row>
        <row r="6">
          <cell r="AI6">
            <v>9</v>
          </cell>
          <cell r="AJ6">
            <v>10</v>
          </cell>
          <cell r="AK6">
            <v>10</v>
          </cell>
          <cell r="AL6">
            <v>9</v>
          </cell>
          <cell r="AM6" t="str">
            <v>Si</v>
          </cell>
          <cell r="AN6" t="str">
            <v>Si</v>
          </cell>
          <cell r="AO6" t="str">
            <v>Si</v>
          </cell>
          <cell r="AP6">
            <v>1</v>
          </cell>
          <cell r="AQ6" t="str">
            <v>Mejor</v>
          </cell>
          <cell r="AR6" t="str">
            <v>Igual</v>
          </cell>
          <cell r="AS6" t="str">
            <v>Mucho mejor</v>
          </cell>
        </row>
        <row r="7">
          <cell r="AI7">
            <v>5</v>
          </cell>
          <cell r="AJ7">
            <v>5</v>
          </cell>
          <cell r="AK7">
            <v>5</v>
          </cell>
          <cell r="AL7">
            <v>5</v>
          </cell>
          <cell r="AM7" t="str">
            <v>Si</v>
          </cell>
          <cell r="AN7" t="str">
            <v>Si</v>
          </cell>
          <cell r="AO7" t="str">
            <v>Si</v>
          </cell>
          <cell r="AP7">
            <v>2</v>
          </cell>
          <cell r="AQ7" t="str">
            <v>Igual</v>
          </cell>
          <cell r="AR7" t="str">
            <v>Peor</v>
          </cell>
          <cell r="AS7" t="str">
            <v>Mejor</v>
          </cell>
        </row>
        <row r="8">
          <cell r="AI8">
            <v>10</v>
          </cell>
          <cell r="AJ8">
            <v>10</v>
          </cell>
          <cell r="AK8" t="str">
            <v>Ns/Nc</v>
          </cell>
          <cell r="AL8">
            <v>0</v>
          </cell>
          <cell r="AM8" t="str">
            <v>No</v>
          </cell>
          <cell r="AN8" t="str">
            <v>No</v>
          </cell>
          <cell r="AO8" t="str">
            <v>No</v>
          </cell>
          <cell r="AP8">
            <v>4</v>
          </cell>
          <cell r="AQ8" t="str">
            <v>Mucho mejor</v>
          </cell>
          <cell r="AR8" t="str">
            <v>Mucho mejor</v>
          </cell>
          <cell r="AS8" t="str">
            <v>Mucho mejor</v>
          </cell>
        </row>
        <row r="9">
          <cell r="AI9" t="str">
            <v>Ns/Nc</v>
          </cell>
          <cell r="AJ9" t="str">
            <v>Ns/Nc</v>
          </cell>
          <cell r="AK9" t="str">
            <v>Ns/Nc</v>
          </cell>
          <cell r="AL9" t="str">
            <v>Ns/Nc</v>
          </cell>
          <cell r="AM9" t="str">
            <v>Si</v>
          </cell>
          <cell r="AN9" t="str">
            <v>Si</v>
          </cell>
          <cell r="AO9" t="str">
            <v>Si</v>
          </cell>
          <cell r="AP9">
            <v>3</v>
          </cell>
          <cell r="AQ9" t="str">
            <v>Mucho mejor</v>
          </cell>
          <cell r="AR9" t="str">
            <v>Igual</v>
          </cell>
          <cell r="AS9" t="str">
            <v>Mejor</v>
          </cell>
        </row>
        <row r="10">
          <cell r="AI10">
            <v>7</v>
          </cell>
          <cell r="AJ10">
            <v>6</v>
          </cell>
          <cell r="AK10">
            <v>5</v>
          </cell>
          <cell r="AL10">
            <v>4</v>
          </cell>
          <cell r="AM10" t="str">
            <v>Si</v>
          </cell>
          <cell r="AN10" t="str">
            <v>No</v>
          </cell>
          <cell r="AO10" t="str">
            <v>Si</v>
          </cell>
          <cell r="AP10">
            <v>4</v>
          </cell>
          <cell r="AQ10" t="str">
            <v>Igual</v>
          </cell>
          <cell r="AR10" t="str">
            <v>Mejor</v>
          </cell>
          <cell r="AS10" t="str">
            <v>Igual</v>
          </cell>
        </row>
        <row r="11">
          <cell r="AI11">
            <v>3</v>
          </cell>
          <cell r="AJ11">
            <v>7</v>
          </cell>
          <cell r="AK11">
            <v>7</v>
          </cell>
          <cell r="AL11">
            <v>4</v>
          </cell>
          <cell r="AM11" t="str">
            <v>No</v>
          </cell>
          <cell r="AN11" t="str">
            <v>Si</v>
          </cell>
          <cell r="AO11" t="str">
            <v>Si</v>
          </cell>
          <cell r="AP11">
            <v>3</v>
          </cell>
          <cell r="AQ11" t="str">
            <v>Mejor</v>
          </cell>
          <cell r="AR11" t="str">
            <v>Igual</v>
          </cell>
          <cell r="AS11" t="str">
            <v>No sabe/No contesta</v>
          </cell>
        </row>
        <row r="12">
          <cell r="AI12">
            <v>10</v>
          </cell>
          <cell r="AJ12">
            <v>10</v>
          </cell>
          <cell r="AK12">
            <v>10</v>
          </cell>
          <cell r="AL12">
            <v>10</v>
          </cell>
          <cell r="AM12" t="str">
            <v>No</v>
          </cell>
          <cell r="AN12" t="str">
            <v>Si</v>
          </cell>
          <cell r="AO12" t="str">
            <v>Si</v>
          </cell>
          <cell r="AP12">
            <v>2</v>
          </cell>
          <cell r="AQ12" t="str">
            <v>Mejor</v>
          </cell>
          <cell r="AR12" t="str">
            <v>Mejor</v>
          </cell>
          <cell r="AS12" t="str">
            <v>Mucho mejor</v>
          </cell>
        </row>
        <row r="13">
          <cell r="AI13">
            <v>9</v>
          </cell>
          <cell r="AJ13">
            <v>10</v>
          </cell>
          <cell r="AK13">
            <v>0</v>
          </cell>
          <cell r="AL13">
            <v>2</v>
          </cell>
          <cell r="AM13" t="str">
            <v>Si</v>
          </cell>
          <cell r="AN13" t="str">
            <v>Si</v>
          </cell>
          <cell r="AO13" t="str">
            <v>Si</v>
          </cell>
          <cell r="AP13">
            <v>2</v>
          </cell>
          <cell r="AQ13" t="str">
            <v>Igual</v>
          </cell>
          <cell r="AR13" t="str">
            <v>Peor</v>
          </cell>
          <cell r="AS13" t="str">
            <v>Mejor</v>
          </cell>
        </row>
        <row r="14">
          <cell r="AI14" t="str">
            <v>Ns/Nc</v>
          </cell>
          <cell r="AJ14" t="str">
            <v>Ns/Nc</v>
          </cell>
          <cell r="AK14" t="str">
            <v>Ns/Nc</v>
          </cell>
          <cell r="AL14" t="str">
            <v>Ns/Nc</v>
          </cell>
          <cell r="AM14" t="str">
            <v>No</v>
          </cell>
          <cell r="AN14" t="str">
            <v>No</v>
          </cell>
          <cell r="AO14" t="str">
            <v>Si</v>
          </cell>
          <cell r="AP14">
            <v>1</v>
          </cell>
          <cell r="AQ14" t="str">
            <v>Igual</v>
          </cell>
          <cell r="AR14" t="str">
            <v>No sabe/No contesta</v>
          </cell>
          <cell r="AS14" t="str">
            <v>No sabe/No contesta</v>
          </cell>
        </row>
        <row r="15">
          <cell r="AI15">
            <v>10</v>
          </cell>
          <cell r="AJ15">
            <v>10</v>
          </cell>
          <cell r="AK15" t="str">
            <v>Ns/Nc</v>
          </cell>
          <cell r="AL15">
            <v>10</v>
          </cell>
          <cell r="AM15" t="str">
            <v>No</v>
          </cell>
          <cell r="AN15" t="str">
            <v>No</v>
          </cell>
          <cell r="AO15" t="str">
            <v>No</v>
          </cell>
          <cell r="AP15">
            <v>1</v>
          </cell>
          <cell r="AQ15" t="str">
            <v>No sabe/No contesta</v>
          </cell>
          <cell r="AR15" t="str">
            <v>No sabe/No contesta</v>
          </cell>
          <cell r="AS15" t="str">
            <v>Mucho mejor</v>
          </cell>
        </row>
        <row r="16">
          <cell r="AI16">
            <v>10</v>
          </cell>
          <cell r="AJ16">
            <v>10</v>
          </cell>
          <cell r="AK16">
            <v>0</v>
          </cell>
          <cell r="AL16">
            <v>10</v>
          </cell>
          <cell r="AM16" t="str">
            <v>Si</v>
          </cell>
          <cell r="AN16" t="str">
            <v>Si</v>
          </cell>
          <cell r="AO16" t="str">
            <v>Si</v>
          </cell>
          <cell r="AP16">
            <v>2</v>
          </cell>
          <cell r="AQ16" t="str">
            <v>Mejor</v>
          </cell>
          <cell r="AR16" t="str">
            <v>Mejor</v>
          </cell>
          <cell r="AS16" t="str">
            <v>Mucho mejor</v>
          </cell>
        </row>
        <row r="17">
          <cell r="AI17">
            <v>3</v>
          </cell>
          <cell r="AJ17">
            <v>3</v>
          </cell>
          <cell r="AK17">
            <v>3</v>
          </cell>
          <cell r="AL17">
            <v>3</v>
          </cell>
          <cell r="AM17" t="str">
            <v>Si</v>
          </cell>
          <cell r="AN17" t="str">
            <v>Si</v>
          </cell>
          <cell r="AO17" t="str">
            <v>Si</v>
          </cell>
          <cell r="AP17">
            <v>99</v>
          </cell>
          <cell r="AQ17" t="str">
            <v>Peor</v>
          </cell>
          <cell r="AR17" t="str">
            <v>Igual</v>
          </cell>
          <cell r="AS17" t="str">
            <v>Peor</v>
          </cell>
        </row>
        <row r="18">
          <cell r="AI18">
            <v>0</v>
          </cell>
          <cell r="AJ18">
            <v>0</v>
          </cell>
          <cell r="AK18">
            <v>0</v>
          </cell>
          <cell r="AL18">
            <v>0</v>
          </cell>
          <cell r="AM18" t="str">
            <v>No</v>
          </cell>
          <cell r="AN18" t="str">
            <v>Si</v>
          </cell>
          <cell r="AO18" t="str">
            <v>Si</v>
          </cell>
          <cell r="AP18">
            <v>1</v>
          </cell>
          <cell r="AQ18" t="str">
            <v>Mucho peor</v>
          </cell>
          <cell r="AR18" t="str">
            <v>Mucho peor</v>
          </cell>
          <cell r="AS18" t="str">
            <v>Mucho peor</v>
          </cell>
        </row>
        <row r="19">
          <cell r="AI19">
            <v>9</v>
          </cell>
          <cell r="AJ19">
            <v>9</v>
          </cell>
          <cell r="AK19">
            <v>9</v>
          </cell>
          <cell r="AL19">
            <v>10</v>
          </cell>
          <cell r="AM19" t="str">
            <v>No</v>
          </cell>
          <cell r="AN19" t="str">
            <v>Si</v>
          </cell>
          <cell r="AO19" t="str">
            <v>No</v>
          </cell>
          <cell r="AP19">
            <v>2</v>
          </cell>
          <cell r="AQ19" t="str">
            <v>Mucho mejor</v>
          </cell>
          <cell r="AR19" t="str">
            <v>Mucho mejor</v>
          </cell>
          <cell r="AS19" t="str">
            <v>Mucho mejor</v>
          </cell>
        </row>
        <row r="20">
          <cell r="AI20">
            <v>9</v>
          </cell>
          <cell r="AJ20">
            <v>6</v>
          </cell>
          <cell r="AK20">
            <v>7</v>
          </cell>
          <cell r="AL20">
            <v>7</v>
          </cell>
          <cell r="AM20" t="str">
            <v>Si</v>
          </cell>
          <cell r="AN20" t="str">
            <v>Si</v>
          </cell>
          <cell r="AO20" t="str">
            <v>Si</v>
          </cell>
          <cell r="AP20">
            <v>1</v>
          </cell>
          <cell r="AQ20" t="str">
            <v>Mejor</v>
          </cell>
          <cell r="AR20" t="str">
            <v>Mejor</v>
          </cell>
          <cell r="AS20" t="str">
            <v>Mejor</v>
          </cell>
        </row>
        <row r="21">
          <cell r="AI21">
            <v>10</v>
          </cell>
          <cell r="AJ21">
            <v>10</v>
          </cell>
          <cell r="AK21">
            <v>10</v>
          </cell>
          <cell r="AL21">
            <v>10</v>
          </cell>
          <cell r="AM21" t="str">
            <v>No</v>
          </cell>
          <cell r="AN21" t="str">
            <v>No</v>
          </cell>
          <cell r="AO21" t="str">
            <v>Si</v>
          </cell>
          <cell r="AP21">
            <v>2</v>
          </cell>
          <cell r="AQ21" t="str">
            <v>Mucho mejor</v>
          </cell>
          <cell r="AR21" t="str">
            <v>Mucho mejor</v>
          </cell>
          <cell r="AS21" t="str">
            <v>Mucho mejor</v>
          </cell>
        </row>
        <row r="22">
          <cell r="AI22">
            <v>0</v>
          </cell>
          <cell r="AJ22">
            <v>0</v>
          </cell>
          <cell r="AK22">
            <v>0</v>
          </cell>
          <cell r="AL22">
            <v>0</v>
          </cell>
          <cell r="AM22" t="str">
            <v>Si</v>
          </cell>
          <cell r="AN22" t="str">
            <v>Si</v>
          </cell>
          <cell r="AO22" t="str">
            <v>Si</v>
          </cell>
          <cell r="AP22">
            <v>3</v>
          </cell>
          <cell r="AQ22" t="str">
            <v>Mucho peor</v>
          </cell>
          <cell r="AR22" t="str">
            <v>Mucho peor</v>
          </cell>
          <cell r="AS22" t="str">
            <v>Mucho peor</v>
          </cell>
        </row>
        <row r="23">
          <cell r="AI23">
            <v>10</v>
          </cell>
          <cell r="AJ23">
            <v>10</v>
          </cell>
          <cell r="AK23">
            <v>10</v>
          </cell>
          <cell r="AL23">
            <v>10</v>
          </cell>
          <cell r="AM23" t="str">
            <v>Si</v>
          </cell>
          <cell r="AN23" t="str">
            <v>Si</v>
          </cell>
          <cell r="AO23" t="str">
            <v>Si</v>
          </cell>
          <cell r="AP23">
            <v>1</v>
          </cell>
          <cell r="AQ23" t="str">
            <v>Mucho mejor</v>
          </cell>
          <cell r="AR23" t="str">
            <v>Mucho mejor</v>
          </cell>
          <cell r="AS23" t="str">
            <v>Mucho mejor</v>
          </cell>
        </row>
        <row r="24">
          <cell r="AI24">
            <v>9</v>
          </cell>
          <cell r="AJ24">
            <v>9</v>
          </cell>
          <cell r="AK24">
            <v>9</v>
          </cell>
          <cell r="AL24">
            <v>9</v>
          </cell>
          <cell r="AM24" t="str">
            <v>Si</v>
          </cell>
          <cell r="AN24" t="str">
            <v>Si</v>
          </cell>
          <cell r="AO24" t="str">
            <v>Si</v>
          </cell>
          <cell r="AP24">
            <v>1</v>
          </cell>
          <cell r="AQ24" t="str">
            <v>Igual</v>
          </cell>
          <cell r="AR24" t="str">
            <v>Peor</v>
          </cell>
          <cell r="AS24" t="str">
            <v>Mucho mejor</v>
          </cell>
        </row>
        <row r="25">
          <cell r="AI25">
            <v>9</v>
          </cell>
          <cell r="AJ25">
            <v>6</v>
          </cell>
          <cell r="AK25">
            <v>6</v>
          </cell>
          <cell r="AL25">
            <v>8</v>
          </cell>
          <cell r="AM25" t="str">
            <v>Si</v>
          </cell>
          <cell r="AN25" t="str">
            <v>Si</v>
          </cell>
          <cell r="AO25" t="str">
            <v>Si</v>
          </cell>
          <cell r="AP25">
            <v>99</v>
          </cell>
          <cell r="AQ25" t="str">
            <v>Mejor</v>
          </cell>
          <cell r="AR25" t="str">
            <v>Igual</v>
          </cell>
          <cell r="AS25" t="str">
            <v>Igual</v>
          </cell>
        </row>
        <row r="26">
          <cell r="AI26">
            <v>8</v>
          </cell>
          <cell r="AJ26">
            <v>9</v>
          </cell>
          <cell r="AK26">
            <v>10</v>
          </cell>
          <cell r="AL26">
            <v>9</v>
          </cell>
          <cell r="AM26" t="str">
            <v>Si</v>
          </cell>
          <cell r="AN26" t="str">
            <v>Si</v>
          </cell>
          <cell r="AO26" t="str">
            <v>Si</v>
          </cell>
          <cell r="AP26">
            <v>2</v>
          </cell>
          <cell r="AQ26" t="str">
            <v>Igual</v>
          </cell>
          <cell r="AR26" t="str">
            <v>Igual</v>
          </cell>
          <cell r="AS26" t="str">
            <v>Igual</v>
          </cell>
        </row>
        <row r="27">
          <cell r="AI27">
            <v>10</v>
          </cell>
          <cell r="AJ27">
            <v>10</v>
          </cell>
          <cell r="AK27">
            <v>10</v>
          </cell>
          <cell r="AL27">
            <v>10</v>
          </cell>
          <cell r="AM27" t="str">
            <v>No</v>
          </cell>
          <cell r="AN27" t="str">
            <v>No</v>
          </cell>
          <cell r="AO27" t="str">
            <v>No</v>
          </cell>
          <cell r="AP27">
            <v>3</v>
          </cell>
          <cell r="AQ27" t="str">
            <v>Igual</v>
          </cell>
          <cell r="AR27" t="str">
            <v>Igual</v>
          </cell>
          <cell r="AS27" t="str">
            <v>Mejor</v>
          </cell>
        </row>
        <row r="28">
          <cell r="AI28">
            <v>4</v>
          </cell>
          <cell r="AJ28">
            <v>4</v>
          </cell>
          <cell r="AK28">
            <v>4</v>
          </cell>
          <cell r="AL28">
            <v>4</v>
          </cell>
          <cell r="AM28" t="str">
            <v>No</v>
          </cell>
          <cell r="AN28" t="str">
            <v>No</v>
          </cell>
          <cell r="AO28" t="str">
            <v>No</v>
          </cell>
          <cell r="AP28">
            <v>2</v>
          </cell>
          <cell r="AQ28" t="str">
            <v>Mejor</v>
          </cell>
          <cell r="AR28" t="str">
            <v>Mejor</v>
          </cell>
          <cell r="AS28" t="str">
            <v>Mejor</v>
          </cell>
        </row>
        <row r="29">
          <cell r="AI29">
            <v>10</v>
          </cell>
          <cell r="AJ29">
            <v>10</v>
          </cell>
          <cell r="AK29">
            <v>6</v>
          </cell>
          <cell r="AL29">
            <v>9</v>
          </cell>
          <cell r="AM29" t="str">
            <v>Si</v>
          </cell>
          <cell r="AN29" t="str">
            <v>Si</v>
          </cell>
          <cell r="AO29" t="str">
            <v>Si</v>
          </cell>
          <cell r="AP29">
            <v>1</v>
          </cell>
          <cell r="AQ29" t="str">
            <v>Mucho peor</v>
          </cell>
          <cell r="AR29" t="str">
            <v>Mucho peor</v>
          </cell>
          <cell r="AS29" t="str">
            <v>Mucho peor</v>
          </cell>
        </row>
        <row r="30">
          <cell r="AI30">
            <v>10</v>
          </cell>
          <cell r="AJ30">
            <v>8</v>
          </cell>
          <cell r="AK30">
            <v>8</v>
          </cell>
          <cell r="AL30" t="str">
            <v>Ns/Nc</v>
          </cell>
          <cell r="AM30" t="str">
            <v>Si</v>
          </cell>
          <cell r="AN30" t="str">
            <v>Si</v>
          </cell>
          <cell r="AO30" t="str">
            <v>No</v>
          </cell>
          <cell r="AP30">
            <v>2</v>
          </cell>
          <cell r="AQ30" t="str">
            <v>Mejor</v>
          </cell>
          <cell r="AR30" t="str">
            <v>Mejor</v>
          </cell>
          <cell r="AS30" t="str">
            <v>Mucho mejor</v>
          </cell>
        </row>
        <row r="31">
          <cell r="AI31">
            <v>10</v>
          </cell>
          <cell r="AJ31">
            <v>10</v>
          </cell>
          <cell r="AK31">
            <v>8</v>
          </cell>
          <cell r="AL31">
            <v>9</v>
          </cell>
          <cell r="AM31" t="str">
            <v>Si</v>
          </cell>
          <cell r="AN31" t="str">
            <v>Si</v>
          </cell>
          <cell r="AO31" t="str">
            <v>Si</v>
          </cell>
          <cell r="AP31">
            <v>4</v>
          </cell>
          <cell r="AQ31" t="str">
            <v>Mejor</v>
          </cell>
          <cell r="AR31" t="str">
            <v>Igual</v>
          </cell>
          <cell r="AS31" t="str">
            <v>Igual</v>
          </cell>
        </row>
        <row r="32">
          <cell r="AI32">
            <v>10</v>
          </cell>
          <cell r="AJ32">
            <v>10</v>
          </cell>
          <cell r="AK32">
            <v>10</v>
          </cell>
          <cell r="AL32">
            <v>10</v>
          </cell>
          <cell r="AM32" t="str">
            <v>Si</v>
          </cell>
          <cell r="AN32" t="str">
            <v>Si</v>
          </cell>
          <cell r="AO32" t="str">
            <v>Si</v>
          </cell>
          <cell r="AP32">
            <v>2</v>
          </cell>
          <cell r="AQ32" t="str">
            <v>Mejor</v>
          </cell>
          <cell r="AR32" t="str">
            <v>Mucho mejor</v>
          </cell>
          <cell r="AS32" t="str">
            <v>Mucho mejor</v>
          </cell>
        </row>
        <row r="33">
          <cell r="AI33">
            <v>10</v>
          </cell>
          <cell r="AJ33">
            <v>10</v>
          </cell>
          <cell r="AK33">
            <v>10</v>
          </cell>
          <cell r="AL33">
            <v>10</v>
          </cell>
          <cell r="AM33" t="str">
            <v>Si</v>
          </cell>
          <cell r="AN33" t="str">
            <v>No</v>
          </cell>
          <cell r="AO33" t="str">
            <v>Si</v>
          </cell>
          <cell r="AP33">
            <v>2</v>
          </cell>
          <cell r="AQ33" t="str">
            <v>Mucho mejor</v>
          </cell>
          <cell r="AR33" t="str">
            <v>Mucho mejor</v>
          </cell>
          <cell r="AS33" t="str">
            <v>Mucho mejor</v>
          </cell>
        </row>
        <row r="34">
          <cell r="AI34">
            <v>10</v>
          </cell>
          <cell r="AJ34">
            <v>10</v>
          </cell>
          <cell r="AK34">
            <v>10</v>
          </cell>
          <cell r="AL34">
            <v>10</v>
          </cell>
          <cell r="AM34" t="str">
            <v>Si</v>
          </cell>
          <cell r="AN34" t="str">
            <v>Si</v>
          </cell>
          <cell r="AO34" t="str">
            <v>Si</v>
          </cell>
          <cell r="AP34">
            <v>1</v>
          </cell>
          <cell r="AQ34" t="str">
            <v>Mejor</v>
          </cell>
          <cell r="AR34" t="str">
            <v>Mejor</v>
          </cell>
          <cell r="AS34" t="str">
            <v>Mucho mejor</v>
          </cell>
        </row>
        <row r="35">
          <cell r="AI35">
            <v>10</v>
          </cell>
          <cell r="AJ35">
            <v>10</v>
          </cell>
          <cell r="AK35">
            <v>10</v>
          </cell>
          <cell r="AL35">
            <v>10</v>
          </cell>
          <cell r="AM35" t="str">
            <v>Si</v>
          </cell>
          <cell r="AN35" t="str">
            <v>Si</v>
          </cell>
          <cell r="AO35" t="str">
            <v>Si</v>
          </cell>
          <cell r="AP35">
            <v>2</v>
          </cell>
          <cell r="AQ35" t="str">
            <v>Mejor</v>
          </cell>
          <cell r="AR35" t="str">
            <v>Mejor</v>
          </cell>
          <cell r="AS35" t="str">
            <v>Mucho mejor</v>
          </cell>
        </row>
        <row r="36">
          <cell r="AI36">
            <v>10</v>
          </cell>
          <cell r="AJ36">
            <v>10</v>
          </cell>
          <cell r="AK36">
            <v>10</v>
          </cell>
          <cell r="AL36">
            <v>10</v>
          </cell>
          <cell r="AM36" t="str">
            <v>Si</v>
          </cell>
          <cell r="AN36" t="str">
            <v>Si</v>
          </cell>
          <cell r="AO36" t="str">
            <v>Si</v>
          </cell>
          <cell r="AP36">
            <v>2</v>
          </cell>
          <cell r="AQ36" t="str">
            <v>Mucho mejor</v>
          </cell>
          <cell r="AR36" t="str">
            <v>Mucho mejor</v>
          </cell>
          <cell r="AS36" t="str">
            <v>Mucho mejor</v>
          </cell>
        </row>
        <row r="37">
          <cell r="AI37">
            <v>10</v>
          </cell>
          <cell r="AJ37">
            <v>10</v>
          </cell>
          <cell r="AK37">
            <v>10</v>
          </cell>
          <cell r="AL37">
            <v>10</v>
          </cell>
          <cell r="AM37" t="str">
            <v>Si</v>
          </cell>
          <cell r="AN37" t="str">
            <v>Si</v>
          </cell>
          <cell r="AO37" t="str">
            <v>Si</v>
          </cell>
          <cell r="AP37">
            <v>2</v>
          </cell>
          <cell r="AQ37" t="str">
            <v>Mucho mejor</v>
          </cell>
          <cell r="AR37" t="str">
            <v>Mucho mejor</v>
          </cell>
          <cell r="AS37" t="str">
            <v>Mucho mejor</v>
          </cell>
        </row>
        <row r="38">
          <cell r="AI38">
            <v>9</v>
          </cell>
          <cell r="AJ38">
            <v>10</v>
          </cell>
          <cell r="AK38">
            <v>2</v>
          </cell>
          <cell r="AL38">
            <v>5</v>
          </cell>
          <cell r="AM38" t="str">
            <v>Si</v>
          </cell>
          <cell r="AN38" t="str">
            <v>Si</v>
          </cell>
          <cell r="AO38" t="str">
            <v>Si</v>
          </cell>
          <cell r="AP38">
            <v>1</v>
          </cell>
          <cell r="AQ38" t="str">
            <v>Mucho mejor</v>
          </cell>
          <cell r="AR38" t="str">
            <v>Mucho mejor</v>
          </cell>
          <cell r="AS38" t="str">
            <v>Mejor</v>
          </cell>
        </row>
        <row r="39">
          <cell r="AI39">
            <v>8</v>
          </cell>
          <cell r="AJ39">
            <v>9</v>
          </cell>
          <cell r="AK39">
            <v>5</v>
          </cell>
          <cell r="AL39">
            <v>6</v>
          </cell>
          <cell r="AM39" t="str">
            <v>Si</v>
          </cell>
          <cell r="AN39" t="str">
            <v>Si</v>
          </cell>
          <cell r="AO39" t="str">
            <v>Si</v>
          </cell>
          <cell r="AP39">
            <v>99</v>
          </cell>
          <cell r="AQ39" t="str">
            <v>Igual</v>
          </cell>
          <cell r="AR39" t="str">
            <v>Peor</v>
          </cell>
          <cell r="AS39" t="str">
            <v>Mejor</v>
          </cell>
        </row>
        <row r="40">
          <cell r="AI40">
            <v>10</v>
          </cell>
          <cell r="AJ40">
            <v>9</v>
          </cell>
          <cell r="AK40">
            <v>5</v>
          </cell>
          <cell r="AL40">
            <v>6</v>
          </cell>
          <cell r="AM40" t="str">
            <v>Si</v>
          </cell>
          <cell r="AN40" t="str">
            <v>Si</v>
          </cell>
          <cell r="AO40" t="str">
            <v>Si</v>
          </cell>
          <cell r="AP40">
            <v>2</v>
          </cell>
          <cell r="AQ40" t="str">
            <v>No sabe/No contesta</v>
          </cell>
          <cell r="AR40" t="str">
            <v>No sabe/No contesta</v>
          </cell>
          <cell r="AS40" t="str">
            <v>No sabe/No contesta</v>
          </cell>
        </row>
        <row r="41">
          <cell r="AI41">
            <v>10</v>
          </cell>
          <cell r="AJ41">
            <v>10</v>
          </cell>
          <cell r="AK41">
            <v>10</v>
          </cell>
          <cell r="AL41">
            <v>10</v>
          </cell>
          <cell r="AM41" t="str">
            <v>Si</v>
          </cell>
          <cell r="AN41" t="str">
            <v>Si</v>
          </cell>
          <cell r="AO41" t="str">
            <v>Si</v>
          </cell>
          <cell r="AP41">
            <v>2</v>
          </cell>
          <cell r="AQ41" t="str">
            <v>Igual</v>
          </cell>
          <cell r="AR41" t="str">
            <v>Igual</v>
          </cell>
          <cell r="AS41" t="str">
            <v>Igual</v>
          </cell>
        </row>
        <row r="42">
          <cell r="AI42">
            <v>10</v>
          </cell>
          <cell r="AJ42">
            <v>10</v>
          </cell>
          <cell r="AK42">
            <v>10</v>
          </cell>
          <cell r="AL42">
            <v>10</v>
          </cell>
          <cell r="AM42" t="str">
            <v>No</v>
          </cell>
          <cell r="AN42" t="str">
            <v>Si</v>
          </cell>
          <cell r="AO42" t="str">
            <v>Si</v>
          </cell>
          <cell r="AP42">
            <v>2</v>
          </cell>
          <cell r="AQ42" t="str">
            <v>Mejor</v>
          </cell>
          <cell r="AR42" t="str">
            <v>Mejor</v>
          </cell>
          <cell r="AS42" t="str">
            <v>Mejor</v>
          </cell>
        </row>
        <row r="43">
          <cell r="AI43">
            <v>8</v>
          </cell>
          <cell r="AJ43">
            <v>8</v>
          </cell>
          <cell r="AK43">
            <v>8</v>
          </cell>
          <cell r="AL43">
            <v>8</v>
          </cell>
          <cell r="AM43" t="str">
            <v>No</v>
          </cell>
          <cell r="AN43" t="str">
            <v>Si</v>
          </cell>
          <cell r="AO43" t="str">
            <v>Si</v>
          </cell>
          <cell r="AP43">
            <v>2</v>
          </cell>
          <cell r="AQ43" t="str">
            <v>Mejor</v>
          </cell>
          <cell r="AR43" t="str">
            <v>Mejor</v>
          </cell>
          <cell r="AS43" t="str">
            <v>Mejor</v>
          </cell>
        </row>
        <row r="44">
          <cell r="AI44">
            <v>10</v>
          </cell>
          <cell r="AJ44">
            <v>10</v>
          </cell>
          <cell r="AK44">
            <v>10</v>
          </cell>
          <cell r="AL44">
            <v>10</v>
          </cell>
          <cell r="AM44" t="str">
            <v>Si</v>
          </cell>
          <cell r="AN44" t="str">
            <v>Si</v>
          </cell>
          <cell r="AO44" t="str">
            <v>Si</v>
          </cell>
          <cell r="AP44">
            <v>1</v>
          </cell>
          <cell r="AQ44" t="str">
            <v>Mucho mejor</v>
          </cell>
          <cell r="AR44" t="str">
            <v>Mucho mejor</v>
          </cell>
          <cell r="AS44" t="str">
            <v>Mucho mejor</v>
          </cell>
        </row>
        <row r="45">
          <cell r="AI45">
            <v>10</v>
          </cell>
          <cell r="AJ45">
            <v>10</v>
          </cell>
          <cell r="AK45">
            <v>10</v>
          </cell>
          <cell r="AL45">
            <v>10</v>
          </cell>
          <cell r="AM45" t="str">
            <v>Si</v>
          </cell>
          <cell r="AN45" t="str">
            <v>Si</v>
          </cell>
          <cell r="AO45" t="str">
            <v>Si</v>
          </cell>
          <cell r="AP45">
            <v>2</v>
          </cell>
          <cell r="AQ45" t="str">
            <v>No sabe/No contesta</v>
          </cell>
          <cell r="AR45" t="str">
            <v>Igual</v>
          </cell>
          <cell r="AS45" t="str">
            <v>Mejor</v>
          </cell>
        </row>
        <row r="46">
          <cell r="AI46">
            <v>10</v>
          </cell>
          <cell r="AJ46">
            <v>10</v>
          </cell>
          <cell r="AK46" t="str">
            <v>Ns/Nc</v>
          </cell>
          <cell r="AL46">
            <v>10</v>
          </cell>
          <cell r="AM46" t="str">
            <v>Si</v>
          </cell>
          <cell r="AN46" t="str">
            <v>No</v>
          </cell>
          <cell r="AO46" t="str">
            <v>Si</v>
          </cell>
          <cell r="AP46">
            <v>2</v>
          </cell>
          <cell r="AQ46" t="str">
            <v>Mucho mejor</v>
          </cell>
          <cell r="AR46" t="str">
            <v>Mucho mejor</v>
          </cell>
          <cell r="AS46" t="str">
            <v>Mucho mejor</v>
          </cell>
        </row>
        <row r="47">
          <cell r="AI47">
            <v>10</v>
          </cell>
          <cell r="AJ47">
            <v>9</v>
          </cell>
          <cell r="AK47">
            <v>9</v>
          </cell>
          <cell r="AL47">
            <v>9</v>
          </cell>
          <cell r="AM47" t="str">
            <v>Si</v>
          </cell>
          <cell r="AN47" t="str">
            <v>Si</v>
          </cell>
          <cell r="AO47" t="str">
            <v>Si</v>
          </cell>
          <cell r="AP47">
            <v>2</v>
          </cell>
          <cell r="AQ47" t="str">
            <v>Mucho mejor</v>
          </cell>
          <cell r="AR47" t="str">
            <v>Mucho mejor</v>
          </cell>
          <cell r="AS47" t="str">
            <v>Mucho mejor</v>
          </cell>
        </row>
        <row r="48">
          <cell r="AI48">
            <v>10</v>
          </cell>
          <cell r="AJ48">
            <v>10</v>
          </cell>
          <cell r="AK48">
            <v>10</v>
          </cell>
          <cell r="AL48">
            <v>10</v>
          </cell>
          <cell r="AM48" t="str">
            <v>Si</v>
          </cell>
          <cell r="AN48" t="str">
            <v>Si</v>
          </cell>
          <cell r="AO48" t="str">
            <v>Si</v>
          </cell>
          <cell r="AP48">
            <v>2</v>
          </cell>
          <cell r="AQ48" t="str">
            <v>Igual</v>
          </cell>
          <cell r="AR48" t="str">
            <v>Mejor</v>
          </cell>
          <cell r="AS48" t="str">
            <v>Mejor</v>
          </cell>
        </row>
        <row r="49">
          <cell r="AI49">
            <v>0</v>
          </cell>
          <cell r="AJ49">
            <v>0</v>
          </cell>
          <cell r="AK49">
            <v>0</v>
          </cell>
          <cell r="AL49">
            <v>0</v>
          </cell>
          <cell r="AM49" t="str">
            <v>Si</v>
          </cell>
          <cell r="AN49" t="str">
            <v>Si</v>
          </cell>
          <cell r="AO49" t="str">
            <v>Si</v>
          </cell>
          <cell r="AP49">
            <v>3</v>
          </cell>
          <cell r="AQ49" t="str">
            <v>Mucho peor</v>
          </cell>
          <cell r="AR49" t="str">
            <v>Mucho peor</v>
          </cell>
          <cell r="AS49" t="str">
            <v>Mucho peor</v>
          </cell>
        </row>
        <row r="50">
          <cell r="AI50">
            <v>9</v>
          </cell>
          <cell r="AJ50">
            <v>9</v>
          </cell>
          <cell r="AK50">
            <v>9</v>
          </cell>
          <cell r="AL50">
            <v>9</v>
          </cell>
          <cell r="AM50" t="str">
            <v>Si</v>
          </cell>
          <cell r="AN50" t="str">
            <v>Si</v>
          </cell>
          <cell r="AO50" t="str">
            <v>Si</v>
          </cell>
          <cell r="AP50">
            <v>2</v>
          </cell>
          <cell r="AQ50" t="str">
            <v>Mucho mejor</v>
          </cell>
          <cell r="AR50" t="str">
            <v>Mucho mejor</v>
          </cell>
          <cell r="AS50" t="str">
            <v>Mucho mejor</v>
          </cell>
        </row>
        <row r="51">
          <cell r="AI51">
            <v>10</v>
          </cell>
          <cell r="AJ51">
            <v>10</v>
          </cell>
          <cell r="AK51">
            <v>1</v>
          </cell>
          <cell r="AL51">
            <v>9</v>
          </cell>
          <cell r="AM51" t="str">
            <v>Si</v>
          </cell>
          <cell r="AN51" t="str">
            <v>Si</v>
          </cell>
          <cell r="AO51" t="str">
            <v>No</v>
          </cell>
          <cell r="AP51">
            <v>1</v>
          </cell>
          <cell r="AQ51" t="str">
            <v>Mucho mejor</v>
          </cell>
          <cell r="AR51" t="str">
            <v>Peor</v>
          </cell>
          <cell r="AS51" t="str">
            <v>Mucho mejor</v>
          </cell>
        </row>
        <row r="52">
          <cell r="AI52">
            <v>10</v>
          </cell>
          <cell r="AJ52">
            <v>10</v>
          </cell>
          <cell r="AK52">
            <v>10</v>
          </cell>
          <cell r="AL52">
            <v>10</v>
          </cell>
          <cell r="AM52" t="str">
            <v>Si</v>
          </cell>
          <cell r="AN52" t="str">
            <v>Si</v>
          </cell>
          <cell r="AO52" t="str">
            <v>Si</v>
          </cell>
          <cell r="AP52">
            <v>3</v>
          </cell>
          <cell r="AQ52" t="str">
            <v>Mejor</v>
          </cell>
          <cell r="AR52" t="str">
            <v>Igual</v>
          </cell>
          <cell r="AS52" t="str">
            <v>Mucho mejor</v>
          </cell>
        </row>
        <row r="53">
          <cell r="AI53">
            <v>9</v>
          </cell>
          <cell r="AJ53">
            <v>8</v>
          </cell>
          <cell r="AK53">
            <v>6</v>
          </cell>
          <cell r="AL53">
            <v>8</v>
          </cell>
          <cell r="AM53" t="str">
            <v>Si</v>
          </cell>
          <cell r="AN53" t="str">
            <v>Si</v>
          </cell>
          <cell r="AO53" t="str">
            <v>Si</v>
          </cell>
          <cell r="AP53">
            <v>2</v>
          </cell>
          <cell r="AQ53" t="str">
            <v>Mejor</v>
          </cell>
          <cell r="AR53" t="str">
            <v>Igual</v>
          </cell>
          <cell r="AS53" t="str">
            <v>Mejor</v>
          </cell>
        </row>
        <row r="54">
          <cell r="AI54">
            <v>10</v>
          </cell>
          <cell r="AJ54">
            <v>10</v>
          </cell>
          <cell r="AK54">
            <v>10</v>
          </cell>
          <cell r="AL54">
            <v>10</v>
          </cell>
          <cell r="AM54" t="str">
            <v>No</v>
          </cell>
          <cell r="AN54" t="str">
            <v>Si</v>
          </cell>
          <cell r="AO54" t="str">
            <v>Si</v>
          </cell>
          <cell r="AP54">
            <v>2</v>
          </cell>
          <cell r="AQ54" t="str">
            <v>Igual</v>
          </cell>
          <cell r="AR54" t="str">
            <v>Igual</v>
          </cell>
          <cell r="AS54" t="str">
            <v>Mucho mejor</v>
          </cell>
        </row>
        <row r="55">
          <cell r="AI55">
            <v>10</v>
          </cell>
          <cell r="AJ55">
            <v>10</v>
          </cell>
          <cell r="AK55">
            <v>10</v>
          </cell>
          <cell r="AL55">
            <v>10</v>
          </cell>
          <cell r="AM55" t="str">
            <v>Si</v>
          </cell>
          <cell r="AN55" t="str">
            <v>Si</v>
          </cell>
          <cell r="AO55" t="str">
            <v>Si</v>
          </cell>
          <cell r="AP55">
            <v>1</v>
          </cell>
          <cell r="AQ55" t="str">
            <v>Mucho mejor</v>
          </cell>
          <cell r="AR55" t="str">
            <v>Mucho mejor</v>
          </cell>
          <cell r="AS55" t="str">
            <v>Mucho mejor</v>
          </cell>
        </row>
        <row r="56">
          <cell r="AI56">
            <v>10</v>
          </cell>
          <cell r="AJ56">
            <v>10</v>
          </cell>
          <cell r="AK56">
            <v>10</v>
          </cell>
          <cell r="AL56">
            <v>10</v>
          </cell>
          <cell r="AM56" t="str">
            <v>Si</v>
          </cell>
          <cell r="AN56" t="str">
            <v>No</v>
          </cell>
          <cell r="AO56" t="str">
            <v>Si</v>
          </cell>
          <cell r="AP56">
            <v>1</v>
          </cell>
          <cell r="AQ56" t="str">
            <v>Mucho mejor</v>
          </cell>
          <cell r="AR56" t="str">
            <v>Mejor</v>
          </cell>
          <cell r="AS56" t="str">
            <v>Mucho mejor</v>
          </cell>
        </row>
        <row r="57">
          <cell r="AI57">
            <v>10</v>
          </cell>
          <cell r="AJ57">
            <v>10</v>
          </cell>
          <cell r="AK57">
            <v>7</v>
          </cell>
          <cell r="AL57">
            <v>9</v>
          </cell>
          <cell r="AM57" t="str">
            <v>Si</v>
          </cell>
          <cell r="AN57" t="str">
            <v>Si</v>
          </cell>
          <cell r="AO57" t="str">
            <v>No</v>
          </cell>
          <cell r="AP57">
            <v>2</v>
          </cell>
          <cell r="AQ57" t="str">
            <v>Mucho mejor</v>
          </cell>
          <cell r="AR57" t="str">
            <v>Mucho mejor</v>
          </cell>
          <cell r="AS57" t="str">
            <v>Mejor</v>
          </cell>
        </row>
        <row r="58">
          <cell r="AI58">
            <v>10</v>
          </cell>
          <cell r="AJ58">
            <v>10</v>
          </cell>
          <cell r="AK58">
            <v>10</v>
          </cell>
          <cell r="AL58">
            <v>10</v>
          </cell>
          <cell r="AM58" t="str">
            <v>Si</v>
          </cell>
          <cell r="AN58" t="str">
            <v>Si</v>
          </cell>
          <cell r="AO58" t="str">
            <v>Si</v>
          </cell>
          <cell r="AP58">
            <v>3</v>
          </cell>
          <cell r="AQ58" t="str">
            <v>Mucho mejor</v>
          </cell>
          <cell r="AR58" t="str">
            <v>Mucho mejor</v>
          </cell>
          <cell r="AS58" t="str">
            <v>Mucho mejor</v>
          </cell>
        </row>
        <row r="59">
          <cell r="AI59">
            <v>9</v>
          </cell>
          <cell r="AJ59">
            <v>9</v>
          </cell>
          <cell r="AK59">
            <v>8</v>
          </cell>
          <cell r="AL59">
            <v>9</v>
          </cell>
          <cell r="AM59" t="str">
            <v>No</v>
          </cell>
          <cell r="AN59" t="str">
            <v>No</v>
          </cell>
          <cell r="AO59" t="str">
            <v>No</v>
          </cell>
          <cell r="AP59">
            <v>99</v>
          </cell>
          <cell r="AQ59" t="str">
            <v>Mejor</v>
          </cell>
          <cell r="AR59" t="str">
            <v>Mejor</v>
          </cell>
          <cell r="AS59" t="str">
            <v>Mejor</v>
          </cell>
        </row>
        <row r="60">
          <cell r="AI60">
            <v>9</v>
          </cell>
          <cell r="AJ60">
            <v>9</v>
          </cell>
          <cell r="AK60">
            <v>9</v>
          </cell>
          <cell r="AL60">
            <v>9</v>
          </cell>
          <cell r="AM60" t="str">
            <v>Si</v>
          </cell>
          <cell r="AN60" t="str">
            <v>No</v>
          </cell>
          <cell r="AO60" t="str">
            <v>No</v>
          </cell>
          <cell r="AP60">
            <v>99</v>
          </cell>
          <cell r="AQ60" t="str">
            <v>Igual</v>
          </cell>
          <cell r="AR60" t="str">
            <v>Igual</v>
          </cell>
          <cell r="AS60" t="str">
            <v>Igual</v>
          </cell>
        </row>
        <row r="61">
          <cell r="AI61">
            <v>8</v>
          </cell>
          <cell r="AJ61">
            <v>8</v>
          </cell>
          <cell r="AK61">
            <v>0</v>
          </cell>
          <cell r="AL61">
            <v>7</v>
          </cell>
          <cell r="AM61" t="str">
            <v>No</v>
          </cell>
          <cell r="AN61" t="str">
            <v>Si</v>
          </cell>
          <cell r="AO61" t="str">
            <v>Si</v>
          </cell>
          <cell r="AP61">
            <v>3</v>
          </cell>
          <cell r="AQ61" t="str">
            <v>Mejor</v>
          </cell>
          <cell r="AR61" t="str">
            <v>Mejor</v>
          </cell>
          <cell r="AS61" t="str">
            <v>Igual</v>
          </cell>
        </row>
        <row r="62">
          <cell r="AI62">
            <v>10</v>
          </cell>
          <cell r="AJ62">
            <v>4</v>
          </cell>
          <cell r="AK62">
            <v>2</v>
          </cell>
          <cell r="AL62">
            <v>8</v>
          </cell>
          <cell r="AM62" t="str">
            <v>No</v>
          </cell>
          <cell r="AN62" t="str">
            <v>No</v>
          </cell>
          <cell r="AO62" t="str">
            <v>No</v>
          </cell>
          <cell r="AP62">
            <v>3</v>
          </cell>
          <cell r="AQ62" t="str">
            <v>Mejor</v>
          </cell>
          <cell r="AR62" t="str">
            <v>Igual</v>
          </cell>
          <cell r="AS62" t="str">
            <v>Mejor</v>
          </cell>
        </row>
        <row r="63">
          <cell r="AI63">
            <v>9</v>
          </cell>
          <cell r="AJ63">
            <v>10</v>
          </cell>
          <cell r="AK63">
            <v>8</v>
          </cell>
          <cell r="AL63">
            <v>9</v>
          </cell>
          <cell r="AM63" t="str">
            <v>Si</v>
          </cell>
          <cell r="AN63" t="str">
            <v>Si</v>
          </cell>
          <cell r="AO63" t="str">
            <v>Si</v>
          </cell>
          <cell r="AP63">
            <v>2</v>
          </cell>
          <cell r="AQ63" t="str">
            <v>Igual</v>
          </cell>
          <cell r="AR63" t="str">
            <v>Igual</v>
          </cell>
          <cell r="AS63" t="str">
            <v>Mejor</v>
          </cell>
        </row>
        <row r="64">
          <cell r="AI64">
            <v>9</v>
          </cell>
          <cell r="AJ64">
            <v>9</v>
          </cell>
          <cell r="AK64">
            <v>9</v>
          </cell>
          <cell r="AL64">
            <v>9</v>
          </cell>
          <cell r="AM64" t="str">
            <v>No</v>
          </cell>
          <cell r="AN64" t="str">
            <v>No</v>
          </cell>
          <cell r="AO64" t="str">
            <v>Si</v>
          </cell>
          <cell r="AP64">
            <v>2</v>
          </cell>
          <cell r="AQ64" t="str">
            <v>Mejor</v>
          </cell>
          <cell r="AR64" t="str">
            <v>Mejor</v>
          </cell>
          <cell r="AS64" t="str">
            <v>Mejor</v>
          </cell>
        </row>
        <row r="65">
          <cell r="AI65">
            <v>10</v>
          </cell>
          <cell r="AJ65">
            <v>10</v>
          </cell>
          <cell r="AK65">
            <v>10</v>
          </cell>
          <cell r="AL65">
            <v>10</v>
          </cell>
          <cell r="AM65" t="str">
            <v>Si</v>
          </cell>
          <cell r="AN65" t="str">
            <v>Si</v>
          </cell>
          <cell r="AO65" t="str">
            <v>Si</v>
          </cell>
          <cell r="AP65">
            <v>2</v>
          </cell>
          <cell r="AQ65" t="str">
            <v>Mejor</v>
          </cell>
          <cell r="AR65" t="str">
            <v>Mejor</v>
          </cell>
          <cell r="AS65" t="str">
            <v>Mejor</v>
          </cell>
        </row>
        <row r="66">
          <cell r="AI66">
            <v>7</v>
          </cell>
          <cell r="AJ66">
            <v>9</v>
          </cell>
          <cell r="AK66">
            <v>9</v>
          </cell>
          <cell r="AL66" t="str">
            <v>Ns/Nc</v>
          </cell>
          <cell r="AM66" t="str">
            <v>Si</v>
          </cell>
          <cell r="AN66" t="str">
            <v>Si</v>
          </cell>
          <cell r="AO66" t="str">
            <v>Si</v>
          </cell>
          <cell r="AP66">
            <v>2</v>
          </cell>
          <cell r="AQ66" t="str">
            <v>Igual</v>
          </cell>
          <cell r="AR66" t="str">
            <v>Mejor</v>
          </cell>
          <cell r="AS66" t="str">
            <v>Mucho mejor</v>
          </cell>
        </row>
        <row r="67">
          <cell r="AI67">
            <v>10</v>
          </cell>
          <cell r="AJ67">
            <v>7</v>
          </cell>
          <cell r="AK67">
            <v>6</v>
          </cell>
          <cell r="AL67">
            <v>8</v>
          </cell>
          <cell r="AM67" t="str">
            <v>Si</v>
          </cell>
          <cell r="AN67" t="str">
            <v>Si</v>
          </cell>
          <cell r="AO67" t="str">
            <v>Si</v>
          </cell>
          <cell r="AP67">
            <v>3</v>
          </cell>
          <cell r="AQ67" t="str">
            <v>Igual</v>
          </cell>
          <cell r="AR67" t="str">
            <v>Igual</v>
          </cell>
          <cell r="AS67" t="str">
            <v>Mejor</v>
          </cell>
        </row>
        <row r="68">
          <cell r="AI68">
            <v>7</v>
          </cell>
          <cell r="AJ68">
            <v>7</v>
          </cell>
          <cell r="AK68">
            <v>6</v>
          </cell>
          <cell r="AL68">
            <v>6</v>
          </cell>
          <cell r="AM68" t="str">
            <v>No</v>
          </cell>
          <cell r="AN68" t="str">
            <v>No</v>
          </cell>
          <cell r="AO68" t="str">
            <v>No</v>
          </cell>
          <cell r="AP68">
            <v>1</v>
          </cell>
          <cell r="AQ68" t="str">
            <v>Igual</v>
          </cell>
          <cell r="AR68" t="str">
            <v>Igual</v>
          </cell>
          <cell r="AS68" t="str">
            <v>Igual</v>
          </cell>
        </row>
        <row r="69">
          <cell r="AI69">
            <v>7</v>
          </cell>
          <cell r="AJ69">
            <v>10</v>
          </cell>
          <cell r="AK69">
            <v>10</v>
          </cell>
          <cell r="AL69">
            <v>9</v>
          </cell>
          <cell r="AM69" t="str">
            <v>Si</v>
          </cell>
          <cell r="AN69" t="str">
            <v>Si</v>
          </cell>
          <cell r="AO69" t="str">
            <v>Si</v>
          </cell>
          <cell r="AP69">
            <v>2</v>
          </cell>
          <cell r="AQ69" t="str">
            <v>Mucho mejor</v>
          </cell>
          <cell r="AR69" t="str">
            <v>Mejor</v>
          </cell>
          <cell r="AS69" t="str">
            <v>Mejor</v>
          </cell>
        </row>
        <row r="70">
          <cell r="AI70">
            <v>10</v>
          </cell>
          <cell r="AJ70">
            <v>10</v>
          </cell>
          <cell r="AK70">
            <v>10</v>
          </cell>
          <cell r="AL70">
            <v>10</v>
          </cell>
          <cell r="AM70" t="str">
            <v>Si</v>
          </cell>
          <cell r="AN70" t="str">
            <v>Si</v>
          </cell>
          <cell r="AO70" t="str">
            <v>Si</v>
          </cell>
          <cell r="AP70">
            <v>2</v>
          </cell>
          <cell r="AQ70" t="str">
            <v>Mejor</v>
          </cell>
          <cell r="AR70" t="str">
            <v>Mejor</v>
          </cell>
          <cell r="AS70" t="str">
            <v>Mejor</v>
          </cell>
        </row>
        <row r="71">
          <cell r="AI71">
            <v>10</v>
          </cell>
          <cell r="AJ71">
            <v>10</v>
          </cell>
          <cell r="AK71">
            <v>0</v>
          </cell>
          <cell r="AL71">
            <v>6</v>
          </cell>
          <cell r="AM71" t="str">
            <v>No</v>
          </cell>
          <cell r="AN71" t="str">
            <v>No</v>
          </cell>
          <cell r="AO71" t="str">
            <v>No</v>
          </cell>
          <cell r="AP71">
            <v>3</v>
          </cell>
          <cell r="AQ71" t="str">
            <v>Mejor</v>
          </cell>
          <cell r="AR71" t="str">
            <v>Mejor</v>
          </cell>
          <cell r="AS71" t="str">
            <v>Mucho mejor</v>
          </cell>
        </row>
        <row r="72">
          <cell r="AI72">
            <v>10</v>
          </cell>
          <cell r="AJ72">
            <v>10</v>
          </cell>
          <cell r="AK72">
            <v>10</v>
          </cell>
          <cell r="AL72">
            <v>10</v>
          </cell>
          <cell r="AM72" t="str">
            <v>Si</v>
          </cell>
          <cell r="AN72" t="str">
            <v>Si</v>
          </cell>
          <cell r="AO72" t="str">
            <v>Si</v>
          </cell>
          <cell r="AP72">
            <v>3</v>
          </cell>
          <cell r="AQ72" t="str">
            <v>Mejor</v>
          </cell>
          <cell r="AR72" t="str">
            <v>Mejor</v>
          </cell>
          <cell r="AS72" t="str">
            <v>Mucho mejor</v>
          </cell>
        </row>
        <row r="73">
          <cell r="AI73">
            <v>10</v>
          </cell>
          <cell r="AJ73">
            <v>10</v>
          </cell>
          <cell r="AK73">
            <v>10</v>
          </cell>
          <cell r="AL73">
            <v>10</v>
          </cell>
          <cell r="AM73" t="str">
            <v>Si</v>
          </cell>
          <cell r="AN73" t="str">
            <v>Si</v>
          </cell>
          <cell r="AO73" t="str">
            <v>Si</v>
          </cell>
          <cell r="AP73">
            <v>1</v>
          </cell>
          <cell r="AQ73" t="str">
            <v>Mucho mejor</v>
          </cell>
          <cell r="AR73" t="str">
            <v>Mucho mejor</v>
          </cell>
          <cell r="AS73" t="str">
            <v>Mucho mejor</v>
          </cell>
        </row>
        <row r="74">
          <cell r="AI74">
            <v>4</v>
          </cell>
          <cell r="AJ74">
            <v>4</v>
          </cell>
          <cell r="AK74">
            <v>4</v>
          </cell>
          <cell r="AL74">
            <v>4</v>
          </cell>
          <cell r="AM74" t="str">
            <v>No</v>
          </cell>
          <cell r="AN74" t="str">
            <v>No</v>
          </cell>
          <cell r="AO74" t="str">
            <v>No</v>
          </cell>
          <cell r="AP74">
            <v>2</v>
          </cell>
          <cell r="AQ74" t="str">
            <v>Mejor</v>
          </cell>
          <cell r="AR74" t="str">
            <v>Mejor</v>
          </cell>
          <cell r="AS74" t="str">
            <v>Mejor</v>
          </cell>
        </row>
        <row r="75">
          <cell r="AI75">
            <v>10</v>
          </cell>
          <cell r="AJ75">
            <v>9</v>
          </cell>
          <cell r="AK75">
            <v>7</v>
          </cell>
          <cell r="AL75">
            <v>8</v>
          </cell>
          <cell r="AM75" t="str">
            <v>Si</v>
          </cell>
          <cell r="AN75" t="str">
            <v>No</v>
          </cell>
          <cell r="AO75" t="str">
            <v>No</v>
          </cell>
          <cell r="AP75">
            <v>1</v>
          </cell>
          <cell r="AQ75" t="str">
            <v>Mejor</v>
          </cell>
          <cell r="AR75" t="str">
            <v>Igual</v>
          </cell>
          <cell r="AS75" t="str">
            <v>Mucho mejor</v>
          </cell>
        </row>
        <row r="76">
          <cell r="AI76">
            <v>8</v>
          </cell>
          <cell r="AJ76">
            <v>8</v>
          </cell>
          <cell r="AK76">
            <v>8</v>
          </cell>
          <cell r="AL76">
            <v>8</v>
          </cell>
          <cell r="AM76" t="str">
            <v>No</v>
          </cell>
          <cell r="AN76" t="str">
            <v>Si</v>
          </cell>
          <cell r="AO76" t="str">
            <v>Si</v>
          </cell>
          <cell r="AP76">
            <v>2</v>
          </cell>
          <cell r="AQ76" t="str">
            <v>Igual</v>
          </cell>
          <cell r="AR76" t="str">
            <v>Igual</v>
          </cell>
          <cell r="AS76" t="str">
            <v>Igual</v>
          </cell>
        </row>
        <row r="77">
          <cell r="AI77">
            <v>9</v>
          </cell>
          <cell r="AJ77">
            <v>8</v>
          </cell>
          <cell r="AK77">
            <v>8</v>
          </cell>
          <cell r="AL77">
            <v>8</v>
          </cell>
          <cell r="AM77" t="str">
            <v>Si</v>
          </cell>
          <cell r="AN77" t="str">
            <v>Si</v>
          </cell>
          <cell r="AO77" t="str">
            <v>Si</v>
          </cell>
          <cell r="AP77">
            <v>1</v>
          </cell>
          <cell r="AQ77" t="str">
            <v>Igual</v>
          </cell>
          <cell r="AR77" t="str">
            <v>Igual</v>
          </cell>
          <cell r="AS77" t="str">
            <v>Mejor</v>
          </cell>
        </row>
        <row r="78">
          <cell r="AI78">
            <v>10</v>
          </cell>
          <cell r="AJ78">
            <v>10</v>
          </cell>
          <cell r="AK78">
            <v>10</v>
          </cell>
          <cell r="AL78">
            <v>10</v>
          </cell>
          <cell r="AM78" t="str">
            <v>Si</v>
          </cell>
          <cell r="AN78" t="str">
            <v>Si</v>
          </cell>
          <cell r="AO78" t="str">
            <v>No</v>
          </cell>
          <cell r="AP78">
            <v>1</v>
          </cell>
          <cell r="AQ78" t="str">
            <v>Igual</v>
          </cell>
          <cell r="AR78" t="str">
            <v>Igual</v>
          </cell>
          <cell r="AS78" t="str">
            <v>Mejor</v>
          </cell>
        </row>
        <row r="79">
          <cell r="AI79">
            <v>10</v>
          </cell>
          <cell r="AJ79">
            <v>9</v>
          </cell>
          <cell r="AK79">
            <v>10</v>
          </cell>
          <cell r="AL79">
            <v>10</v>
          </cell>
          <cell r="AM79" t="str">
            <v>Si</v>
          </cell>
          <cell r="AN79" t="str">
            <v>No</v>
          </cell>
          <cell r="AO79" t="str">
            <v>No</v>
          </cell>
          <cell r="AP79">
            <v>2</v>
          </cell>
          <cell r="AQ79" t="str">
            <v>Mejor</v>
          </cell>
          <cell r="AR79" t="str">
            <v>Mucho mejor</v>
          </cell>
          <cell r="AS79" t="str">
            <v>Mejor</v>
          </cell>
        </row>
        <row r="80">
          <cell r="AI80" t="str">
            <v>Ns/Nc</v>
          </cell>
          <cell r="AJ80" t="str">
            <v>Ns/Nc</v>
          </cell>
          <cell r="AK80" t="str">
            <v>Ns/Nc</v>
          </cell>
          <cell r="AL80" t="str">
            <v>Ns/Nc</v>
          </cell>
          <cell r="AM80" t="str">
            <v>Si</v>
          </cell>
          <cell r="AN80" t="str">
            <v>Si</v>
          </cell>
          <cell r="AO80" t="str">
            <v>No</v>
          </cell>
          <cell r="AP80">
            <v>3</v>
          </cell>
          <cell r="AQ80" t="str">
            <v>No sabe/No contesta</v>
          </cell>
          <cell r="AR80" t="str">
            <v>No sabe/No contesta</v>
          </cell>
          <cell r="AS80" t="str">
            <v>No sabe/No contesta</v>
          </cell>
        </row>
        <row r="81">
          <cell r="AI81">
            <v>2</v>
          </cell>
          <cell r="AJ81">
            <v>0</v>
          </cell>
          <cell r="AK81">
            <v>0</v>
          </cell>
          <cell r="AL81">
            <v>0</v>
          </cell>
          <cell r="AM81" t="str">
            <v>No</v>
          </cell>
          <cell r="AN81" t="str">
            <v>No</v>
          </cell>
          <cell r="AO81" t="str">
            <v>No</v>
          </cell>
          <cell r="AP81">
            <v>3</v>
          </cell>
          <cell r="AQ81" t="str">
            <v>No sabe/No contesta</v>
          </cell>
          <cell r="AR81" t="str">
            <v>Peor</v>
          </cell>
          <cell r="AS81" t="str">
            <v>Igual</v>
          </cell>
        </row>
        <row r="82">
          <cell r="AI82">
            <v>9</v>
          </cell>
          <cell r="AJ82">
            <v>9</v>
          </cell>
          <cell r="AK82">
            <v>9</v>
          </cell>
          <cell r="AL82">
            <v>9</v>
          </cell>
          <cell r="AM82" t="str">
            <v>Si</v>
          </cell>
          <cell r="AN82" t="str">
            <v>Si</v>
          </cell>
          <cell r="AO82" t="str">
            <v>Si</v>
          </cell>
          <cell r="AP82">
            <v>1</v>
          </cell>
          <cell r="AQ82" t="str">
            <v>Mejor</v>
          </cell>
          <cell r="AR82" t="str">
            <v>Mejor</v>
          </cell>
          <cell r="AS82" t="str">
            <v>Mejor</v>
          </cell>
        </row>
        <row r="83">
          <cell r="AI83">
            <v>8</v>
          </cell>
          <cell r="AJ83">
            <v>8</v>
          </cell>
          <cell r="AK83">
            <v>8</v>
          </cell>
          <cell r="AL83">
            <v>8</v>
          </cell>
          <cell r="AM83" t="str">
            <v>Si</v>
          </cell>
          <cell r="AN83" t="str">
            <v>Si</v>
          </cell>
          <cell r="AO83" t="str">
            <v>Si</v>
          </cell>
          <cell r="AP83">
            <v>2</v>
          </cell>
          <cell r="AQ83" t="str">
            <v>Igual</v>
          </cell>
          <cell r="AR83" t="str">
            <v>Igual</v>
          </cell>
          <cell r="AS83" t="str">
            <v>Igual</v>
          </cell>
        </row>
        <row r="84">
          <cell r="AI84">
            <v>10</v>
          </cell>
          <cell r="AJ84">
            <v>10</v>
          </cell>
          <cell r="AK84">
            <v>9</v>
          </cell>
          <cell r="AL84">
            <v>10</v>
          </cell>
          <cell r="AM84" t="str">
            <v>Si</v>
          </cell>
          <cell r="AN84" t="str">
            <v>Si</v>
          </cell>
          <cell r="AO84" t="str">
            <v>Si</v>
          </cell>
          <cell r="AP84">
            <v>4</v>
          </cell>
          <cell r="AQ84" t="str">
            <v>Mucho mejor</v>
          </cell>
          <cell r="AR84" t="str">
            <v>Mucho mejor</v>
          </cell>
          <cell r="AS84" t="str">
            <v>Mucho mejor</v>
          </cell>
        </row>
        <row r="85">
          <cell r="AI85">
            <v>6</v>
          </cell>
          <cell r="AJ85">
            <v>5</v>
          </cell>
          <cell r="AK85">
            <v>4</v>
          </cell>
          <cell r="AL85">
            <v>5</v>
          </cell>
          <cell r="AM85" t="str">
            <v>Si</v>
          </cell>
          <cell r="AN85" t="str">
            <v>Si</v>
          </cell>
          <cell r="AO85" t="str">
            <v>Si</v>
          </cell>
          <cell r="AP85">
            <v>2</v>
          </cell>
          <cell r="AQ85" t="str">
            <v>Igual</v>
          </cell>
          <cell r="AR85" t="str">
            <v>Igual</v>
          </cell>
          <cell r="AS85" t="str">
            <v>Igual</v>
          </cell>
        </row>
        <row r="86">
          <cell r="AI86">
            <v>10</v>
          </cell>
          <cell r="AJ86">
            <v>10</v>
          </cell>
          <cell r="AK86" t="str">
            <v>Ns/Nc</v>
          </cell>
          <cell r="AL86">
            <v>9</v>
          </cell>
          <cell r="AM86" t="str">
            <v>Si</v>
          </cell>
          <cell r="AN86" t="str">
            <v>No</v>
          </cell>
          <cell r="AO86" t="str">
            <v>No</v>
          </cell>
          <cell r="AP86">
            <v>1</v>
          </cell>
          <cell r="AQ86" t="str">
            <v>Igual</v>
          </cell>
          <cell r="AR86" t="str">
            <v>Igual</v>
          </cell>
          <cell r="AS86" t="str">
            <v>Mejor</v>
          </cell>
        </row>
        <row r="87">
          <cell r="AI87">
            <v>5</v>
          </cell>
          <cell r="AJ87">
            <v>5</v>
          </cell>
          <cell r="AK87">
            <v>0</v>
          </cell>
          <cell r="AL87">
            <v>5</v>
          </cell>
          <cell r="AM87" t="str">
            <v>Si</v>
          </cell>
          <cell r="AN87" t="str">
            <v>Si</v>
          </cell>
          <cell r="AO87" t="str">
            <v>Si</v>
          </cell>
          <cell r="AP87">
            <v>1</v>
          </cell>
          <cell r="AQ87" t="str">
            <v>Mejor</v>
          </cell>
          <cell r="AR87" t="str">
            <v>Mejor</v>
          </cell>
          <cell r="AS87" t="str">
            <v>Mejor</v>
          </cell>
        </row>
        <row r="88">
          <cell r="AI88">
            <v>10</v>
          </cell>
          <cell r="AJ88">
            <v>10</v>
          </cell>
          <cell r="AK88">
            <v>10</v>
          </cell>
          <cell r="AL88">
            <v>10</v>
          </cell>
          <cell r="AM88" t="str">
            <v>Si</v>
          </cell>
          <cell r="AN88" t="str">
            <v>Si</v>
          </cell>
          <cell r="AO88" t="str">
            <v>Si</v>
          </cell>
          <cell r="AP88">
            <v>3</v>
          </cell>
          <cell r="AQ88" t="str">
            <v>Mejor</v>
          </cell>
          <cell r="AR88" t="str">
            <v>Mejor</v>
          </cell>
          <cell r="AS88" t="str">
            <v>Igual</v>
          </cell>
        </row>
        <row r="89">
          <cell r="AI89">
            <v>10</v>
          </cell>
          <cell r="AJ89">
            <v>10</v>
          </cell>
          <cell r="AK89">
            <v>10</v>
          </cell>
          <cell r="AL89">
            <v>10</v>
          </cell>
          <cell r="AM89" t="str">
            <v>Si</v>
          </cell>
          <cell r="AN89" t="str">
            <v>Si</v>
          </cell>
          <cell r="AO89" t="str">
            <v>Si</v>
          </cell>
          <cell r="AP89">
            <v>3</v>
          </cell>
          <cell r="AQ89" t="str">
            <v>Mucho mejor</v>
          </cell>
          <cell r="AR89" t="str">
            <v>Mucho mejor</v>
          </cell>
          <cell r="AS89" t="str">
            <v>Mucho mejor</v>
          </cell>
        </row>
        <row r="90">
          <cell r="AI90">
            <v>10</v>
          </cell>
          <cell r="AJ90">
            <v>10</v>
          </cell>
          <cell r="AK90">
            <v>0</v>
          </cell>
          <cell r="AL90">
            <v>8</v>
          </cell>
          <cell r="AM90" t="str">
            <v>No</v>
          </cell>
          <cell r="AN90" t="str">
            <v>No</v>
          </cell>
          <cell r="AO90" t="str">
            <v>Si</v>
          </cell>
          <cell r="AP90">
            <v>1</v>
          </cell>
          <cell r="AQ90" t="str">
            <v>Mejor</v>
          </cell>
          <cell r="AR90" t="str">
            <v>Mejor</v>
          </cell>
          <cell r="AS90" t="str">
            <v>Mejor</v>
          </cell>
        </row>
        <row r="91">
          <cell r="AI91">
            <v>5</v>
          </cell>
          <cell r="AJ91">
            <v>5</v>
          </cell>
          <cell r="AK91">
            <v>0</v>
          </cell>
          <cell r="AL91">
            <v>5</v>
          </cell>
          <cell r="AM91" t="str">
            <v>Si</v>
          </cell>
          <cell r="AN91" t="str">
            <v>Si</v>
          </cell>
          <cell r="AO91" t="str">
            <v>Si</v>
          </cell>
          <cell r="AP91">
            <v>4</v>
          </cell>
          <cell r="AQ91" t="str">
            <v>Igual</v>
          </cell>
          <cell r="AR91" t="str">
            <v>Igual</v>
          </cell>
          <cell r="AS91" t="str">
            <v>Igual</v>
          </cell>
        </row>
        <row r="92">
          <cell r="AI92">
            <v>9</v>
          </cell>
          <cell r="AJ92">
            <v>7</v>
          </cell>
          <cell r="AK92">
            <v>10</v>
          </cell>
          <cell r="AL92">
            <v>10</v>
          </cell>
          <cell r="AM92" t="str">
            <v>Si</v>
          </cell>
          <cell r="AN92" t="str">
            <v>No</v>
          </cell>
          <cell r="AO92" t="str">
            <v>No</v>
          </cell>
          <cell r="AP92">
            <v>1</v>
          </cell>
          <cell r="AQ92" t="str">
            <v>Mucho mejor</v>
          </cell>
          <cell r="AR92" t="str">
            <v>Mucho mejor</v>
          </cell>
          <cell r="AS92" t="str">
            <v>Mucho mejor</v>
          </cell>
        </row>
        <row r="93">
          <cell r="AI93">
            <v>7</v>
          </cell>
          <cell r="AJ93">
            <v>5</v>
          </cell>
          <cell r="AK93">
            <v>4</v>
          </cell>
          <cell r="AL93">
            <v>3</v>
          </cell>
          <cell r="AM93" t="str">
            <v>Si</v>
          </cell>
          <cell r="AN93" t="str">
            <v>Si</v>
          </cell>
          <cell r="AO93" t="str">
            <v>Si</v>
          </cell>
          <cell r="AP93">
            <v>2</v>
          </cell>
          <cell r="AQ93" t="str">
            <v>Mejor</v>
          </cell>
          <cell r="AR93" t="str">
            <v>Mejor</v>
          </cell>
          <cell r="AS93" t="str">
            <v>Mejor</v>
          </cell>
        </row>
        <row r="94">
          <cell r="AI94">
            <v>4</v>
          </cell>
          <cell r="AJ94">
            <v>10</v>
          </cell>
          <cell r="AK94">
            <v>10</v>
          </cell>
          <cell r="AL94">
            <v>9</v>
          </cell>
          <cell r="AM94" t="str">
            <v>Si</v>
          </cell>
          <cell r="AN94" t="str">
            <v>Si</v>
          </cell>
          <cell r="AO94" t="str">
            <v>Si</v>
          </cell>
          <cell r="AP94">
            <v>2</v>
          </cell>
          <cell r="AQ94" t="str">
            <v>Igual</v>
          </cell>
          <cell r="AR94" t="str">
            <v>Igual</v>
          </cell>
          <cell r="AS94" t="str">
            <v>Peor</v>
          </cell>
        </row>
        <row r="95">
          <cell r="AI95">
            <v>9</v>
          </cell>
          <cell r="AJ95">
            <v>9</v>
          </cell>
          <cell r="AK95">
            <v>9</v>
          </cell>
          <cell r="AL95">
            <v>9</v>
          </cell>
          <cell r="AM95" t="str">
            <v>Si</v>
          </cell>
          <cell r="AN95" t="str">
            <v>Si</v>
          </cell>
          <cell r="AO95" t="str">
            <v>Si</v>
          </cell>
          <cell r="AP95">
            <v>2</v>
          </cell>
          <cell r="AQ95" t="str">
            <v>Igual</v>
          </cell>
          <cell r="AR95" t="str">
            <v>Igual</v>
          </cell>
          <cell r="AS95" t="str">
            <v>Mejor</v>
          </cell>
        </row>
        <row r="96">
          <cell r="AI96">
            <v>5</v>
          </cell>
          <cell r="AJ96">
            <v>5</v>
          </cell>
          <cell r="AK96">
            <v>5</v>
          </cell>
          <cell r="AL96">
            <v>5</v>
          </cell>
          <cell r="AM96" t="str">
            <v>Si</v>
          </cell>
          <cell r="AN96" t="str">
            <v>Si</v>
          </cell>
          <cell r="AO96" t="str">
            <v>Si</v>
          </cell>
          <cell r="AP96">
            <v>1</v>
          </cell>
          <cell r="AQ96" t="str">
            <v>Mejor</v>
          </cell>
          <cell r="AR96" t="str">
            <v>Igual</v>
          </cell>
          <cell r="AS96" t="str">
            <v>Mejor</v>
          </cell>
        </row>
        <row r="97">
          <cell r="AI97">
            <v>10</v>
          </cell>
          <cell r="AJ97">
            <v>10</v>
          </cell>
          <cell r="AK97">
            <v>10</v>
          </cell>
          <cell r="AL97">
            <v>9</v>
          </cell>
          <cell r="AM97" t="str">
            <v>Si</v>
          </cell>
          <cell r="AN97" t="str">
            <v>Si</v>
          </cell>
          <cell r="AO97" t="str">
            <v>Si</v>
          </cell>
          <cell r="AP97">
            <v>3</v>
          </cell>
          <cell r="AQ97" t="str">
            <v>Mejor</v>
          </cell>
          <cell r="AR97" t="str">
            <v>Mejor</v>
          </cell>
          <cell r="AS97" t="str">
            <v>Mejor</v>
          </cell>
        </row>
        <row r="98">
          <cell r="AI98">
            <v>6</v>
          </cell>
          <cell r="AJ98">
            <v>6</v>
          </cell>
          <cell r="AK98">
            <v>5</v>
          </cell>
          <cell r="AL98">
            <v>6</v>
          </cell>
          <cell r="AM98" t="str">
            <v>Si</v>
          </cell>
          <cell r="AN98" t="str">
            <v>Si</v>
          </cell>
          <cell r="AO98" t="str">
            <v>Si</v>
          </cell>
          <cell r="AP98">
            <v>1</v>
          </cell>
          <cell r="AQ98" t="str">
            <v>Mejor</v>
          </cell>
          <cell r="AR98" t="str">
            <v>Igual</v>
          </cell>
          <cell r="AS98" t="str">
            <v>Igual</v>
          </cell>
        </row>
        <row r="99">
          <cell r="AI99">
            <v>9</v>
          </cell>
          <cell r="AJ99">
            <v>10</v>
          </cell>
          <cell r="AK99">
            <v>10</v>
          </cell>
          <cell r="AL99">
            <v>10</v>
          </cell>
          <cell r="AM99" t="str">
            <v>Si</v>
          </cell>
          <cell r="AN99" t="str">
            <v>Si</v>
          </cell>
          <cell r="AO99" t="str">
            <v>Si</v>
          </cell>
          <cell r="AP99">
            <v>3</v>
          </cell>
          <cell r="AQ99" t="str">
            <v>Igual</v>
          </cell>
          <cell r="AR99" t="str">
            <v>Igual</v>
          </cell>
          <cell r="AS99" t="str">
            <v>Igual</v>
          </cell>
        </row>
        <row r="100">
          <cell r="AI100">
            <v>1</v>
          </cell>
          <cell r="AJ100">
            <v>2</v>
          </cell>
          <cell r="AK100">
            <v>2</v>
          </cell>
          <cell r="AL100">
            <v>2</v>
          </cell>
          <cell r="AM100" t="str">
            <v>No</v>
          </cell>
          <cell r="AN100" t="str">
            <v>No</v>
          </cell>
          <cell r="AO100" t="str">
            <v>Si</v>
          </cell>
          <cell r="AP100">
            <v>1</v>
          </cell>
          <cell r="AQ100" t="str">
            <v>Mejor</v>
          </cell>
          <cell r="AR100" t="str">
            <v>Igual</v>
          </cell>
          <cell r="AS100" t="str">
            <v>Mucho mejor</v>
          </cell>
        </row>
        <row r="101">
          <cell r="AI101">
            <v>8</v>
          </cell>
          <cell r="AJ101">
            <v>9</v>
          </cell>
          <cell r="AK101">
            <v>1</v>
          </cell>
          <cell r="AL101">
            <v>8</v>
          </cell>
          <cell r="AM101" t="str">
            <v>Si</v>
          </cell>
          <cell r="AN101" t="str">
            <v>Si</v>
          </cell>
          <cell r="AO101" t="str">
            <v>Si</v>
          </cell>
          <cell r="AP101">
            <v>2</v>
          </cell>
          <cell r="AQ101" t="str">
            <v>Mejor</v>
          </cell>
          <cell r="AR101" t="str">
            <v>Mejor</v>
          </cell>
          <cell r="AS101" t="str">
            <v>Mejor</v>
          </cell>
        </row>
        <row r="102">
          <cell r="AI102">
            <v>7</v>
          </cell>
          <cell r="AJ102">
            <v>8</v>
          </cell>
          <cell r="AK102">
            <v>7</v>
          </cell>
          <cell r="AL102">
            <v>7</v>
          </cell>
          <cell r="AM102" t="str">
            <v>Si</v>
          </cell>
          <cell r="AN102" t="str">
            <v>Si</v>
          </cell>
          <cell r="AO102" t="str">
            <v>Si</v>
          </cell>
          <cell r="AP102">
            <v>1</v>
          </cell>
          <cell r="AQ102" t="str">
            <v>Igual</v>
          </cell>
          <cell r="AR102" t="str">
            <v>Mejor</v>
          </cell>
          <cell r="AS102" t="str">
            <v>Mejor</v>
          </cell>
        </row>
        <row r="103">
          <cell r="AI103">
            <v>5</v>
          </cell>
          <cell r="AJ103">
            <v>5</v>
          </cell>
          <cell r="AK103">
            <v>5</v>
          </cell>
          <cell r="AL103">
            <v>5</v>
          </cell>
          <cell r="AM103" t="str">
            <v>No</v>
          </cell>
          <cell r="AN103" t="str">
            <v>No</v>
          </cell>
          <cell r="AO103" t="str">
            <v>Si</v>
          </cell>
          <cell r="AP103">
            <v>2</v>
          </cell>
          <cell r="AQ103" t="str">
            <v>Igual</v>
          </cell>
          <cell r="AR103" t="str">
            <v>Igual</v>
          </cell>
          <cell r="AS103" t="str">
            <v>Igual</v>
          </cell>
        </row>
        <row r="104">
          <cell r="AI104">
            <v>8</v>
          </cell>
          <cell r="AJ104">
            <v>8</v>
          </cell>
          <cell r="AK104">
            <v>8</v>
          </cell>
          <cell r="AL104">
            <v>8</v>
          </cell>
          <cell r="AM104" t="str">
            <v>No</v>
          </cell>
          <cell r="AN104" t="str">
            <v>Si</v>
          </cell>
          <cell r="AO104" t="str">
            <v>Si</v>
          </cell>
          <cell r="AP104">
            <v>2</v>
          </cell>
          <cell r="AQ104" t="str">
            <v>No sabe/No contesta</v>
          </cell>
          <cell r="AR104" t="str">
            <v>No sabe/No contesta</v>
          </cell>
          <cell r="AS104" t="str">
            <v>No sabe/No contesta</v>
          </cell>
        </row>
        <row r="105">
          <cell r="AI105">
            <v>10</v>
          </cell>
          <cell r="AJ105">
            <v>10</v>
          </cell>
          <cell r="AK105">
            <v>10</v>
          </cell>
          <cell r="AL105">
            <v>10</v>
          </cell>
          <cell r="AM105" t="str">
            <v>Si</v>
          </cell>
          <cell r="AN105" t="str">
            <v>Si</v>
          </cell>
          <cell r="AO105" t="str">
            <v>Si</v>
          </cell>
          <cell r="AP105">
            <v>2</v>
          </cell>
          <cell r="AQ105" t="str">
            <v>Mucho mejor</v>
          </cell>
          <cell r="AR105" t="str">
            <v>Mucho mejor</v>
          </cell>
          <cell r="AS105" t="str">
            <v>Mucho mejor</v>
          </cell>
        </row>
        <row r="106">
          <cell r="AI106">
            <v>8</v>
          </cell>
          <cell r="AJ106">
            <v>8</v>
          </cell>
          <cell r="AK106">
            <v>5</v>
          </cell>
          <cell r="AL106">
            <v>8</v>
          </cell>
          <cell r="AM106" t="str">
            <v>Si</v>
          </cell>
          <cell r="AN106" t="str">
            <v>Si</v>
          </cell>
          <cell r="AO106" t="str">
            <v>Si</v>
          </cell>
          <cell r="AP106">
            <v>3</v>
          </cell>
          <cell r="AQ106" t="str">
            <v>Mejor</v>
          </cell>
          <cell r="AR106" t="str">
            <v>Mejor</v>
          </cell>
          <cell r="AS106" t="str">
            <v>Mejor</v>
          </cell>
        </row>
        <row r="107">
          <cell r="AI107">
            <v>10</v>
          </cell>
          <cell r="AJ107">
            <v>10</v>
          </cell>
          <cell r="AK107">
            <v>10</v>
          </cell>
          <cell r="AL107">
            <v>10</v>
          </cell>
          <cell r="AM107" t="str">
            <v>No</v>
          </cell>
          <cell r="AN107" t="str">
            <v>Si</v>
          </cell>
          <cell r="AO107" t="str">
            <v>No</v>
          </cell>
          <cell r="AP107">
            <v>4</v>
          </cell>
          <cell r="AQ107" t="str">
            <v>Mejor</v>
          </cell>
          <cell r="AR107" t="str">
            <v>Mejor</v>
          </cell>
          <cell r="AS107" t="str">
            <v>Mejor</v>
          </cell>
        </row>
        <row r="108">
          <cell r="AI108">
            <v>2</v>
          </cell>
          <cell r="AJ108">
            <v>2</v>
          </cell>
          <cell r="AK108">
            <v>0</v>
          </cell>
          <cell r="AL108">
            <v>0</v>
          </cell>
          <cell r="AM108" t="str">
            <v>No</v>
          </cell>
          <cell r="AN108" t="str">
            <v>Si</v>
          </cell>
          <cell r="AO108" t="str">
            <v>Si</v>
          </cell>
          <cell r="AP108">
            <v>3</v>
          </cell>
          <cell r="AQ108" t="str">
            <v>Mucho peor</v>
          </cell>
          <cell r="AR108" t="str">
            <v>Mucho peor</v>
          </cell>
          <cell r="AS108" t="str">
            <v>Mucho peor</v>
          </cell>
        </row>
        <row r="109">
          <cell r="AI109">
            <v>9</v>
          </cell>
          <cell r="AJ109">
            <v>9</v>
          </cell>
          <cell r="AK109">
            <v>2</v>
          </cell>
          <cell r="AL109">
            <v>9</v>
          </cell>
          <cell r="AM109" t="str">
            <v>No</v>
          </cell>
          <cell r="AN109" t="str">
            <v>Si</v>
          </cell>
          <cell r="AO109" t="str">
            <v>Si</v>
          </cell>
          <cell r="AP109">
            <v>2</v>
          </cell>
          <cell r="AQ109" t="str">
            <v>Mejor</v>
          </cell>
          <cell r="AR109" t="str">
            <v>Igual</v>
          </cell>
          <cell r="AS109" t="str">
            <v>Mejor</v>
          </cell>
        </row>
        <row r="110">
          <cell r="AI110">
            <v>9</v>
          </cell>
          <cell r="AJ110">
            <v>9</v>
          </cell>
          <cell r="AK110">
            <v>1</v>
          </cell>
          <cell r="AL110">
            <v>5</v>
          </cell>
          <cell r="AM110" t="str">
            <v>Si</v>
          </cell>
          <cell r="AN110" t="str">
            <v>Si</v>
          </cell>
          <cell r="AO110" t="str">
            <v>Si</v>
          </cell>
          <cell r="AP110">
            <v>1</v>
          </cell>
          <cell r="AQ110" t="str">
            <v>Igual</v>
          </cell>
          <cell r="AR110" t="str">
            <v>Igual</v>
          </cell>
          <cell r="AS110" t="str">
            <v>Igual</v>
          </cell>
        </row>
        <row r="111">
          <cell r="AI111">
            <v>10</v>
          </cell>
          <cell r="AJ111">
            <v>9</v>
          </cell>
          <cell r="AK111">
            <v>6</v>
          </cell>
          <cell r="AL111">
            <v>8</v>
          </cell>
          <cell r="AM111" t="str">
            <v>No</v>
          </cell>
          <cell r="AN111" t="str">
            <v>No</v>
          </cell>
          <cell r="AO111" t="str">
            <v>Si</v>
          </cell>
          <cell r="AP111">
            <v>1</v>
          </cell>
          <cell r="AQ111" t="str">
            <v>Mucho mejor</v>
          </cell>
          <cell r="AR111" t="str">
            <v>Mucho mejor</v>
          </cell>
          <cell r="AS111" t="str">
            <v>Mucho mejor</v>
          </cell>
        </row>
        <row r="112">
          <cell r="AI112">
            <v>9</v>
          </cell>
          <cell r="AJ112">
            <v>9</v>
          </cell>
          <cell r="AK112">
            <v>9</v>
          </cell>
          <cell r="AL112">
            <v>9</v>
          </cell>
          <cell r="AM112" t="str">
            <v>Si</v>
          </cell>
          <cell r="AN112" t="str">
            <v>Si</v>
          </cell>
          <cell r="AO112" t="str">
            <v>Si</v>
          </cell>
          <cell r="AP112">
            <v>2</v>
          </cell>
          <cell r="AQ112" t="str">
            <v>Mucho mejor</v>
          </cell>
          <cell r="AR112" t="str">
            <v>Mucho mejor</v>
          </cell>
          <cell r="AS112" t="str">
            <v>Mucho mejor</v>
          </cell>
        </row>
        <row r="113">
          <cell r="AI113">
            <v>10</v>
          </cell>
          <cell r="AJ113">
            <v>9</v>
          </cell>
          <cell r="AK113">
            <v>9</v>
          </cell>
          <cell r="AL113">
            <v>10</v>
          </cell>
          <cell r="AM113" t="str">
            <v>Si</v>
          </cell>
          <cell r="AN113" t="str">
            <v>Si</v>
          </cell>
          <cell r="AO113" t="str">
            <v>Si</v>
          </cell>
          <cell r="AP113">
            <v>2</v>
          </cell>
          <cell r="AQ113" t="str">
            <v>Mejor</v>
          </cell>
          <cell r="AR113" t="str">
            <v>Igual</v>
          </cell>
          <cell r="AS113" t="str">
            <v>Mucho mejor</v>
          </cell>
        </row>
        <row r="114">
          <cell r="AI114">
            <v>10</v>
          </cell>
          <cell r="AJ114">
            <v>9</v>
          </cell>
          <cell r="AK114">
            <v>9</v>
          </cell>
          <cell r="AL114">
            <v>10</v>
          </cell>
          <cell r="AM114" t="str">
            <v>Si</v>
          </cell>
          <cell r="AN114" t="str">
            <v>No</v>
          </cell>
          <cell r="AO114" t="str">
            <v>No</v>
          </cell>
          <cell r="AP114">
            <v>4</v>
          </cell>
          <cell r="AQ114" t="str">
            <v>Mucho mejor</v>
          </cell>
          <cell r="AR114" t="str">
            <v>Mejor</v>
          </cell>
          <cell r="AS114" t="str">
            <v>Mejor</v>
          </cell>
        </row>
        <row r="115">
          <cell r="AI115">
            <v>8</v>
          </cell>
          <cell r="AJ115">
            <v>8</v>
          </cell>
          <cell r="AK115">
            <v>5</v>
          </cell>
          <cell r="AL115">
            <v>7</v>
          </cell>
          <cell r="AM115" t="str">
            <v>Si</v>
          </cell>
          <cell r="AN115" t="str">
            <v>Si</v>
          </cell>
          <cell r="AO115" t="str">
            <v>Si</v>
          </cell>
          <cell r="AP115">
            <v>3</v>
          </cell>
          <cell r="AQ115" t="str">
            <v>Mejor</v>
          </cell>
          <cell r="AR115" t="str">
            <v>Mejor</v>
          </cell>
          <cell r="AS115" t="str">
            <v>Igual</v>
          </cell>
        </row>
        <row r="116">
          <cell r="AI116">
            <v>10</v>
          </cell>
          <cell r="AJ116">
            <v>9</v>
          </cell>
          <cell r="AK116">
            <v>10</v>
          </cell>
          <cell r="AL116">
            <v>10</v>
          </cell>
          <cell r="AM116" t="str">
            <v>Si</v>
          </cell>
          <cell r="AN116" t="str">
            <v>Si</v>
          </cell>
          <cell r="AO116" t="str">
            <v>No</v>
          </cell>
          <cell r="AP116">
            <v>3</v>
          </cell>
          <cell r="AQ116" t="str">
            <v>Mejor</v>
          </cell>
          <cell r="AR116" t="str">
            <v>Igual</v>
          </cell>
          <cell r="AS116" t="str">
            <v>Mucho mejor</v>
          </cell>
        </row>
        <row r="117">
          <cell r="AI117">
            <v>9</v>
          </cell>
          <cell r="AJ117">
            <v>9</v>
          </cell>
          <cell r="AK117">
            <v>10</v>
          </cell>
          <cell r="AL117">
            <v>9</v>
          </cell>
          <cell r="AM117" t="str">
            <v>No</v>
          </cell>
          <cell r="AN117" t="str">
            <v>No</v>
          </cell>
          <cell r="AO117" t="str">
            <v>No</v>
          </cell>
          <cell r="AP117">
            <v>1</v>
          </cell>
          <cell r="AQ117" t="str">
            <v>Igual</v>
          </cell>
          <cell r="AR117" t="str">
            <v>Mejor</v>
          </cell>
          <cell r="AS117" t="str">
            <v>Mejor</v>
          </cell>
        </row>
        <row r="118">
          <cell r="AI118">
            <v>10</v>
          </cell>
          <cell r="AJ118">
            <v>10</v>
          </cell>
          <cell r="AK118">
            <v>10</v>
          </cell>
          <cell r="AL118">
            <v>10</v>
          </cell>
          <cell r="AM118" t="str">
            <v>Si</v>
          </cell>
          <cell r="AN118" t="str">
            <v>No</v>
          </cell>
          <cell r="AO118" t="str">
            <v>No</v>
          </cell>
          <cell r="AP118">
            <v>1</v>
          </cell>
          <cell r="AQ118" t="str">
            <v>Mucho mejor</v>
          </cell>
          <cell r="AR118" t="str">
            <v>Mucho mejor</v>
          </cell>
          <cell r="AS118" t="str">
            <v>Mucho mejor</v>
          </cell>
        </row>
        <row r="119">
          <cell r="AI119">
            <v>10</v>
          </cell>
          <cell r="AJ119">
            <v>10</v>
          </cell>
          <cell r="AK119">
            <v>10</v>
          </cell>
          <cell r="AL119">
            <v>10</v>
          </cell>
          <cell r="AM119" t="str">
            <v>Si</v>
          </cell>
          <cell r="AN119" t="str">
            <v>No</v>
          </cell>
          <cell r="AO119" t="str">
            <v>No</v>
          </cell>
          <cell r="AP119">
            <v>2</v>
          </cell>
          <cell r="AQ119" t="str">
            <v>Mucho mejor</v>
          </cell>
          <cell r="AR119" t="str">
            <v>Mucho mejor</v>
          </cell>
          <cell r="AS119" t="str">
            <v>Mucho mejor</v>
          </cell>
        </row>
        <row r="120">
          <cell r="AI120">
            <v>10</v>
          </cell>
          <cell r="AJ120">
            <v>6</v>
          </cell>
          <cell r="AK120">
            <v>3</v>
          </cell>
          <cell r="AL120">
            <v>6</v>
          </cell>
          <cell r="AM120" t="str">
            <v>Si</v>
          </cell>
          <cell r="AN120" t="str">
            <v>No</v>
          </cell>
          <cell r="AO120" t="str">
            <v>No</v>
          </cell>
          <cell r="AP120">
            <v>2</v>
          </cell>
          <cell r="AQ120" t="str">
            <v>Mejor</v>
          </cell>
          <cell r="AR120" t="str">
            <v>Igual</v>
          </cell>
          <cell r="AS120" t="str">
            <v>Mejor</v>
          </cell>
        </row>
        <row r="121">
          <cell r="AI121">
            <v>7</v>
          </cell>
          <cell r="AJ121">
            <v>7</v>
          </cell>
          <cell r="AK121">
            <v>5</v>
          </cell>
          <cell r="AL121" t="str">
            <v>Ns/Nc</v>
          </cell>
          <cell r="AM121" t="str">
            <v>Si</v>
          </cell>
          <cell r="AN121" t="str">
            <v>Si</v>
          </cell>
          <cell r="AO121" t="str">
            <v>Si</v>
          </cell>
          <cell r="AP121">
            <v>2</v>
          </cell>
          <cell r="AQ121" t="str">
            <v>Igual</v>
          </cell>
          <cell r="AR121" t="str">
            <v>Igual</v>
          </cell>
          <cell r="AS121" t="str">
            <v>Igual</v>
          </cell>
        </row>
        <row r="122">
          <cell r="AI122">
            <v>10</v>
          </cell>
          <cell r="AJ122">
            <v>10</v>
          </cell>
          <cell r="AK122">
            <v>10</v>
          </cell>
          <cell r="AL122">
            <v>10</v>
          </cell>
          <cell r="AM122" t="str">
            <v>Si</v>
          </cell>
          <cell r="AN122" t="str">
            <v>Si</v>
          </cell>
          <cell r="AO122" t="str">
            <v>Si</v>
          </cell>
          <cell r="AP122">
            <v>1</v>
          </cell>
          <cell r="AQ122" t="str">
            <v>Igual</v>
          </cell>
          <cell r="AR122" t="str">
            <v>Igual</v>
          </cell>
          <cell r="AS122" t="str">
            <v>Igual</v>
          </cell>
        </row>
        <row r="123">
          <cell r="AI123" t="str">
            <v>Ns/Nc</v>
          </cell>
          <cell r="AJ123">
            <v>8</v>
          </cell>
          <cell r="AK123" t="str">
            <v>Ns/Nc</v>
          </cell>
          <cell r="AL123" t="str">
            <v>Ns/Nc</v>
          </cell>
          <cell r="AM123" t="str">
            <v>No</v>
          </cell>
          <cell r="AN123" t="str">
            <v>No</v>
          </cell>
          <cell r="AO123" t="str">
            <v>Si</v>
          </cell>
          <cell r="AP123">
            <v>2</v>
          </cell>
          <cell r="AQ123" t="str">
            <v>No sabe/No contesta</v>
          </cell>
          <cell r="AR123" t="str">
            <v>No sabe/No contesta</v>
          </cell>
          <cell r="AS123" t="str">
            <v>No sabe/No contesta</v>
          </cell>
        </row>
        <row r="124">
          <cell r="AI124">
            <v>10</v>
          </cell>
          <cell r="AJ124">
            <v>9</v>
          </cell>
          <cell r="AK124">
            <v>5</v>
          </cell>
          <cell r="AL124">
            <v>8</v>
          </cell>
          <cell r="AM124" t="str">
            <v>Si</v>
          </cell>
          <cell r="AN124" t="str">
            <v>Si</v>
          </cell>
          <cell r="AO124" t="str">
            <v>Si</v>
          </cell>
          <cell r="AP124">
            <v>2</v>
          </cell>
          <cell r="AQ124" t="str">
            <v>Mejor</v>
          </cell>
          <cell r="AR124" t="str">
            <v>Mejor</v>
          </cell>
          <cell r="AS124" t="str">
            <v>Mejor</v>
          </cell>
        </row>
        <row r="125">
          <cell r="AI125">
            <v>10</v>
          </cell>
          <cell r="AJ125">
            <v>10</v>
          </cell>
          <cell r="AK125">
            <v>10</v>
          </cell>
          <cell r="AL125">
            <v>10</v>
          </cell>
          <cell r="AM125" t="str">
            <v>Si</v>
          </cell>
          <cell r="AN125" t="str">
            <v>Si</v>
          </cell>
          <cell r="AO125" t="str">
            <v>Si</v>
          </cell>
          <cell r="AP125">
            <v>2</v>
          </cell>
          <cell r="AQ125" t="str">
            <v>Igual</v>
          </cell>
          <cell r="AR125" t="str">
            <v>Igual</v>
          </cell>
          <cell r="AS125" t="str">
            <v>Mucho mejor</v>
          </cell>
        </row>
        <row r="126">
          <cell r="AI126">
            <v>10</v>
          </cell>
          <cell r="AJ126">
            <v>10</v>
          </cell>
          <cell r="AK126">
            <v>10</v>
          </cell>
          <cell r="AL126">
            <v>10</v>
          </cell>
          <cell r="AM126" t="str">
            <v>Si</v>
          </cell>
          <cell r="AN126" t="str">
            <v>Si</v>
          </cell>
          <cell r="AO126" t="str">
            <v>Si</v>
          </cell>
          <cell r="AP126">
            <v>2</v>
          </cell>
          <cell r="AQ126" t="str">
            <v>Igual</v>
          </cell>
          <cell r="AR126" t="str">
            <v>Igual</v>
          </cell>
          <cell r="AS126" t="str">
            <v>Igual</v>
          </cell>
        </row>
        <row r="127">
          <cell r="AI127">
            <v>8</v>
          </cell>
          <cell r="AJ127">
            <v>8</v>
          </cell>
          <cell r="AK127" t="str">
            <v>Ns/Nc</v>
          </cell>
          <cell r="AL127">
            <v>8</v>
          </cell>
          <cell r="AM127" t="str">
            <v>Si</v>
          </cell>
          <cell r="AN127" t="str">
            <v>Si</v>
          </cell>
          <cell r="AO127" t="str">
            <v>Si</v>
          </cell>
          <cell r="AP127">
            <v>2</v>
          </cell>
          <cell r="AQ127" t="str">
            <v>Mejor</v>
          </cell>
          <cell r="AR127" t="str">
            <v>Mejor</v>
          </cell>
          <cell r="AS127" t="str">
            <v>Mejor</v>
          </cell>
        </row>
        <row r="128">
          <cell r="AI128">
            <v>10</v>
          </cell>
          <cell r="AJ128">
            <v>10</v>
          </cell>
          <cell r="AK128">
            <v>10</v>
          </cell>
          <cell r="AL128">
            <v>10</v>
          </cell>
          <cell r="AM128" t="str">
            <v>No</v>
          </cell>
          <cell r="AN128" t="str">
            <v>Si</v>
          </cell>
          <cell r="AO128" t="str">
            <v>Si</v>
          </cell>
          <cell r="AP128">
            <v>2</v>
          </cell>
          <cell r="AQ128" t="str">
            <v>Igual</v>
          </cell>
          <cell r="AR128" t="str">
            <v>Mejor</v>
          </cell>
          <cell r="AS128" t="str">
            <v>Mucho mejor</v>
          </cell>
        </row>
        <row r="129">
          <cell r="AI129">
            <v>6</v>
          </cell>
          <cell r="AJ129">
            <v>10</v>
          </cell>
          <cell r="AK129">
            <v>0</v>
          </cell>
          <cell r="AL129">
            <v>5</v>
          </cell>
          <cell r="AM129" t="str">
            <v>No</v>
          </cell>
          <cell r="AN129" t="str">
            <v>Si</v>
          </cell>
          <cell r="AO129" t="str">
            <v>Si</v>
          </cell>
          <cell r="AP129">
            <v>3</v>
          </cell>
          <cell r="AQ129" t="str">
            <v>Igual</v>
          </cell>
          <cell r="AR129" t="str">
            <v>Igual</v>
          </cell>
          <cell r="AS129" t="str">
            <v>Mejor</v>
          </cell>
        </row>
        <row r="130">
          <cell r="AI130">
            <v>10</v>
          </cell>
          <cell r="AJ130">
            <v>10</v>
          </cell>
          <cell r="AK130">
            <v>10</v>
          </cell>
          <cell r="AL130">
            <v>10</v>
          </cell>
          <cell r="AM130" t="str">
            <v>Si</v>
          </cell>
          <cell r="AN130" t="str">
            <v>Si</v>
          </cell>
          <cell r="AO130" t="str">
            <v>Si</v>
          </cell>
          <cell r="AP130">
            <v>1</v>
          </cell>
          <cell r="AQ130" t="str">
            <v>Mucho mejor</v>
          </cell>
          <cell r="AR130" t="str">
            <v>Mucho mejor</v>
          </cell>
          <cell r="AS130" t="str">
            <v>Mucho mejor</v>
          </cell>
        </row>
        <row r="131">
          <cell r="AI131">
            <v>10</v>
          </cell>
          <cell r="AJ131">
            <v>10</v>
          </cell>
          <cell r="AK131">
            <v>10</v>
          </cell>
          <cell r="AL131">
            <v>10</v>
          </cell>
          <cell r="AM131" t="str">
            <v>Si</v>
          </cell>
          <cell r="AN131" t="str">
            <v>Si</v>
          </cell>
          <cell r="AO131" t="str">
            <v>Si</v>
          </cell>
          <cell r="AP131">
            <v>3</v>
          </cell>
          <cell r="AQ131" t="str">
            <v>Igual</v>
          </cell>
          <cell r="AR131" t="str">
            <v>Igual</v>
          </cell>
          <cell r="AS131" t="str">
            <v>Mucho mejor</v>
          </cell>
        </row>
        <row r="132">
          <cell r="AI132">
            <v>10</v>
          </cell>
          <cell r="AJ132">
            <v>8</v>
          </cell>
          <cell r="AK132">
            <v>9</v>
          </cell>
          <cell r="AL132">
            <v>9</v>
          </cell>
          <cell r="AM132" t="str">
            <v>Si</v>
          </cell>
          <cell r="AN132" t="str">
            <v>Si</v>
          </cell>
          <cell r="AO132" t="str">
            <v>Si</v>
          </cell>
          <cell r="AP132">
            <v>2</v>
          </cell>
          <cell r="AQ132" t="str">
            <v>Igual</v>
          </cell>
          <cell r="AR132" t="str">
            <v>Mejor</v>
          </cell>
          <cell r="AS132" t="str">
            <v>Mejor</v>
          </cell>
        </row>
        <row r="133">
          <cell r="AI133">
            <v>8</v>
          </cell>
          <cell r="AJ133">
            <v>8</v>
          </cell>
          <cell r="AK133">
            <v>0</v>
          </cell>
          <cell r="AL133">
            <v>6</v>
          </cell>
          <cell r="AM133" t="str">
            <v>Si</v>
          </cell>
          <cell r="AN133" t="str">
            <v>Si</v>
          </cell>
          <cell r="AO133" t="str">
            <v>Si</v>
          </cell>
          <cell r="AP133">
            <v>3</v>
          </cell>
          <cell r="AQ133" t="str">
            <v>Mejor</v>
          </cell>
          <cell r="AR133" t="str">
            <v>Igual</v>
          </cell>
          <cell r="AS133" t="str">
            <v>Igual</v>
          </cell>
        </row>
        <row r="134">
          <cell r="AI134">
            <v>10</v>
          </cell>
          <cell r="AJ134">
            <v>10</v>
          </cell>
          <cell r="AK134" t="str">
            <v>Ns/Nc</v>
          </cell>
          <cell r="AL134">
            <v>10</v>
          </cell>
          <cell r="AM134" t="str">
            <v>Si</v>
          </cell>
          <cell r="AN134" t="str">
            <v>Si</v>
          </cell>
          <cell r="AO134" t="str">
            <v>Si</v>
          </cell>
          <cell r="AP134">
            <v>2</v>
          </cell>
          <cell r="AQ134" t="str">
            <v>Mucho mejor</v>
          </cell>
          <cell r="AR134" t="str">
            <v>Mucho mejor</v>
          </cell>
          <cell r="AS134" t="str">
            <v>Mucho mejor</v>
          </cell>
        </row>
        <row r="135">
          <cell r="AI135">
            <v>9</v>
          </cell>
          <cell r="AJ135">
            <v>9</v>
          </cell>
          <cell r="AK135">
            <v>0</v>
          </cell>
          <cell r="AL135">
            <v>9</v>
          </cell>
          <cell r="AM135" t="str">
            <v>Si</v>
          </cell>
          <cell r="AN135" t="str">
            <v>Si</v>
          </cell>
          <cell r="AO135" t="str">
            <v>Si</v>
          </cell>
          <cell r="AP135">
            <v>4</v>
          </cell>
          <cell r="AQ135" t="str">
            <v>Mejor</v>
          </cell>
          <cell r="AR135" t="str">
            <v>Igual</v>
          </cell>
          <cell r="AS135" t="str">
            <v>Mejor</v>
          </cell>
        </row>
        <row r="136">
          <cell r="AI136">
            <v>8</v>
          </cell>
          <cell r="AJ136">
            <v>9</v>
          </cell>
          <cell r="AK136">
            <v>8</v>
          </cell>
          <cell r="AL136">
            <v>8</v>
          </cell>
          <cell r="AM136" t="str">
            <v>Si</v>
          </cell>
          <cell r="AN136" t="str">
            <v>Si</v>
          </cell>
          <cell r="AO136" t="str">
            <v>No</v>
          </cell>
          <cell r="AP136">
            <v>1</v>
          </cell>
          <cell r="AQ136" t="str">
            <v>Mucho mejor</v>
          </cell>
          <cell r="AR136" t="str">
            <v>Mucho mejor</v>
          </cell>
          <cell r="AS136" t="str">
            <v>Mejor</v>
          </cell>
        </row>
        <row r="137">
          <cell r="AI137">
            <v>10</v>
          </cell>
          <cell r="AJ137">
            <v>10</v>
          </cell>
          <cell r="AK137">
            <v>0</v>
          </cell>
          <cell r="AL137">
            <v>1</v>
          </cell>
          <cell r="AM137" t="str">
            <v>Si</v>
          </cell>
          <cell r="AN137" t="str">
            <v>No</v>
          </cell>
          <cell r="AO137" t="str">
            <v>No</v>
          </cell>
          <cell r="AP137">
            <v>1</v>
          </cell>
          <cell r="AQ137" t="str">
            <v>Peor</v>
          </cell>
          <cell r="AR137" t="str">
            <v>Peor</v>
          </cell>
          <cell r="AS137" t="str">
            <v>Mejor</v>
          </cell>
        </row>
        <row r="138">
          <cell r="AI138">
            <v>9</v>
          </cell>
          <cell r="AJ138">
            <v>9</v>
          </cell>
          <cell r="AK138">
            <v>7</v>
          </cell>
          <cell r="AL138">
            <v>9</v>
          </cell>
          <cell r="AM138" t="str">
            <v>Si</v>
          </cell>
          <cell r="AN138" t="str">
            <v>Si</v>
          </cell>
          <cell r="AO138" t="str">
            <v>Si</v>
          </cell>
          <cell r="AP138">
            <v>2</v>
          </cell>
          <cell r="AQ138" t="str">
            <v>Mejor</v>
          </cell>
          <cell r="AR138" t="str">
            <v>Mejor</v>
          </cell>
          <cell r="AS138" t="str">
            <v>Mejor</v>
          </cell>
        </row>
        <row r="139">
          <cell r="AI139">
            <v>9</v>
          </cell>
          <cell r="AJ139">
            <v>9</v>
          </cell>
          <cell r="AK139">
            <v>9</v>
          </cell>
          <cell r="AL139">
            <v>9</v>
          </cell>
          <cell r="AM139" t="str">
            <v>No</v>
          </cell>
          <cell r="AN139" t="str">
            <v>Si</v>
          </cell>
          <cell r="AO139" t="str">
            <v>Si</v>
          </cell>
          <cell r="AP139">
            <v>3</v>
          </cell>
          <cell r="AQ139" t="str">
            <v>Mejor</v>
          </cell>
          <cell r="AR139" t="str">
            <v>Mejor</v>
          </cell>
          <cell r="AS139" t="str">
            <v>Mejor</v>
          </cell>
        </row>
        <row r="140">
          <cell r="AI140">
            <v>10</v>
          </cell>
          <cell r="AJ140">
            <v>8</v>
          </cell>
          <cell r="AK140">
            <v>5</v>
          </cell>
          <cell r="AL140">
            <v>7</v>
          </cell>
          <cell r="AM140" t="str">
            <v>Si</v>
          </cell>
          <cell r="AN140" t="str">
            <v>Si</v>
          </cell>
          <cell r="AO140" t="str">
            <v>Si</v>
          </cell>
          <cell r="AP140">
            <v>3</v>
          </cell>
          <cell r="AQ140" t="str">
            <v>Igual</v>
          </cell>
          <cell r="AR140" t="str">
            <v>Igual</v>
          </cell>
          <cell r="AS140" t="str">
            <v>Igual</v>
          </cell>
        </row>
        <row r="141">
          <cell r="AI141">
            <v>10</v>
          </cell>
          <cell r="AJ141">
            <v>10</v>
          </cell>
          <cell r="AK141">
            <v>10</v>
          </cell>
          <cell r="AL141">
            <v>10</v>
          </cell>
          <cell r="AM141" t="str">
            <v>Si</v>
          </cell>
          <cell r="AN141" t="str">
            <v>Si</v>
          </cell>
          <cell r="AO141" t="str">
            <v>Si</v>
          </cell>
          <cell r="AP141">
            <v>1</v>
          </cell>
          <cell r="AQ141" t="str">
            <v>Mejor</v>
          </cell>
          <cell r="AR141" t="str">
            <v>Igual</v>
          </cell>
          <cell r="AS141" t="str">
            <v>Mucho mejor</v>
          </cell>
        </row>
        <row r="142">
          <cell r="AI142">
            <v>10</v>
          </cell>
          <cell r="AJ142">
            <v>10</v>
          </cell>
          <cell r="AK142">
            <v>10</v>
          </cell>
          <cell r="AL142">
            <v>10</v>
          </cell>
          <cell r="AM142" t="str">
            <v>Si</v>
          </cell>
          <cell r="AN142" t="str">
            <v>No</v>
          </cell>
          <cell r="AO142" t="str">
            <v>No</v>
          </cell>
          <cell r="AP142">
            <v>1</v>
          </cell>
          <cell r="AQ142" t="str">
            <v>Mejor</v>
          </cell>
          <cell r="AR142" t="str">
            <v>Igual</v>
          </cell>
          <cell r="AS142" t="str">
            <v>Mejor</v>
          </cell>
        </row>
        <row r="143">
          <cell r="AI143">
            <v>10</v>
          </cell>
          <cell r="AJ143">
            <v>10</v>
          </cell>
          <cell r="AK143">
            <v>10</v>
          </cell>
          <cell r="AL143">
            <v>10</v>
          </cell>
          <cell r="AM143" t="str">
            <v>Si</v>
          </cell>
          <cell r="AN143" t="str">
            <v>No</v>
          </cell>
          <cell r="AO143" t="str">
            <v>Si</v>
          </cell>
          <cell r="AP143">
            <v>4</v>
          </cell>
          <cell r="AQ143" t="str">
            <v>Mucho mejor</v>
          </cell>
          <cell r="AR143" t="str">
            <v>Mucho mejor</v>
          </cell>
          <cell r="AS143" t="str">
            <v>Mucho mejor</v>
          </cell>
        </row>
        <row r="144">
          <cell r="AI144">
            <v>10</v>
          </cell>
          <cell r="AJ144" t="str">
            <v>Ns/Nc</v>
          </cell>
          <cell r="AK144">
            <v>10</v>
          </cell>
          <cell r="AL144">
            <v>10</v>
          </cell>
          <cell r="AM144" t="str">
            <v>Si</v>
          </cell>
          <cell r="AN144" t="str">
            <v>Si</v>
          </cell>
          <cell r="AO144" t="str">
            <v>Si</v>
          </cell>
          <cell r="AP144">
            <v>3</v>
          </cell>
          <cell r="AQ144" t="str">
            <v>Igual</v>
          </cell>
          <cell r="AR144" t="str">
            <v>Igual</v>
          </cell>
          <cell r="AS144" t="str">
            <v>Igual</v>
          </cell>
        </row>
        <row r="145">
          <cell r="AI145">
            <v>10</v>
          </cell>
          <cell r="AJ145">
            <v>10</v>
          </cell>
          <cell r="AK145">
            <v>6</v>
          </cell>
          <cell r="AL145">
            <v>8</v>
          </cell>
          <cell r="AM145" t="str">
            <v>Si</v>
          </cell>
          <cell r="AN145" t="str">
            <v>No</v>
          </cell>
          <cell r="AO145" t="str">
            <v>Si</v>
          </cell>
          <cell r="AP145">
            <v>1</v>
          </cell>
          <cell r="AQ145" t="str">
            <v>Igual</v>
          </cell>
          <cell r="AR145" t="str">
            <v>Mejor</v>
          </cell>
          <cell r="AS145" t="str">
            <v>Mucho mejor</v>
          </cell>
        </row>
        <row r="146">
          <cell r="AI146">
            <v>10</v>
          </cell>
          <cell r="AJ146">
            <v>10</v>
          </cell>
          <cell r="AK146">
            <v>10</v>
          </cell>
          <cell r="AL146">
            <v>10</v>
          </cell>
          <cell r="AM146" t="str">
            <v>Si</v>
          </cell>
          <cell r="AN146" t="str">
            <v>Si</v>
          </cell>
          <cell r="AO146" t="str">
            <v>Si</v>
          </cell>
          <cell r="AP146">
            <v>1</v>
          </cell>
          <cell r="AQ146" t="str">
            <v>Mejor</v>
          </cell>
          <cell r="AR146" t="str">
            <v>Igual</v>
          </cell>
          <cell r="AS146" t="str">
            <v>Mejor</v>
          </cell>
        </row>
        <row r="147">
          <cell r="AI147">
            <v>9</v>
          </cell>
          <cell r="AJ147">
            <v>10</v>
          </cell>
          <cell r="AK147">
            <v>5</v>
          </cell>
          <cell r="AL147">
            <v>8</v>
          </cell>
          <cell r="AM147" t="str">
            <v>Si</v>
          </cell>
          <cell r="AN147" t="str">
            <v>Si</v>
          </cell>
          <cell r="AO147" t="str">
            <v>Si</v>
          </cell>
          <cell r="AP147">
            <v>2</v>
          </cell>
          <cell r="AQ147" t="str">
            <v>Mejor</v>
          </cell>
          <cell r="AR147" t="str">
            <v>Mejor</v>
          </cell>
          <cell r="AS147" t="str">
            <v>Mucho mejor</v>
          </cell>
        </row>
        <row r="148">
          <cell r="AI148">
            <v>10</v>
          </cell>
          <cell r="AJ148">
            <v>9</v>
          </cell>
          <cell r="AK148">
            <v>9</v>
          </cell>
          <cell r="AL148">
            <v>9</v>
          </cell>
          <cell r="AM148" t="str">
            <v>No</v>
          </cell>
          <cell r="AN148" t="str">
            <v>Si</v>
          </cell>
          <cell r="AO148" t="str">
            <v>Si</v>
          </cell>
          <cell r="AP148">
            <v>2</v>
          </cell>
          <cell r="AQ148" t="str">
            <v>Mucho mejor</v>
          </cell>
          <cell r="AR148" t="str">
            <v>Mucho mejor</v>
          </cell>
          <cell r="AS148" t="str">
            <v>Mucho mejor</v>
          </cell>
        </row>
        <row r="149">
          <cell r="AI149">
            <v>10</v>
          </cell>
          <cell r="AJ149">
            <v>10</v>
          </cell>
          <cell r="AK149">
            <v>7</v>
          </cell>
          <cell r="AL149">
            <v>9</v>
          </cell>
          <cell r="AM149" t="str">
            <v>Si</v>
          </cell>
          <cell r="AN149" t="str">
            <v>Si</v>
          </cell>
          <cell r="AO149" t="str">
            <v>Si</v>
          </cell>
          <cell r="AP149">
            <v>2</v>
          </cell>
          <cell r="AQ149" t="str">
            <v>Mejor</v>
          </cell>
          <cell r="AR149" t="str">
            <v>Mejor</v>
          </cell>
          <cell r="AS149" t="str">
            <v>Mejor</v>
          </cell>
        </row>
        <row r="150">
          <cell r="AI150">
            <v>3</v>
          </cell>
          <cell r="AJ150">
            <v>0</v>
          </cell>
          <cell r="AK150">
            <v>0</v>
          </cell>
          <cell r="AL150">
            <v>0</v>
          </cell>
          <cell r="AM150" t="str">
            <v>Si</v>
          </cell>
          <cell r="AN150" t="str">
            <v>Si</v>
          </cell>
          <cell r="AO150" t="str">
            <v>Si</v>
          </cell>
          <cell r="AP150">
            <v>4</v>
          </cell>
          <cell r="AQ150" t="str">
            <v>Mucho peor</v>
          </cell>
          <cell r="AR150" t="str">
            <v>Mucho peor</v>
          </cell>
          <cell r="AS150" t="str">
            <v>Igual</v>
          </cell>
        </row>
        <row r="151">
          <cell r="AI151">
            <v>10</v>
          </cell>
          <cell r="AJ151">
            <v>10</v>
          </cell>
          <cell r="AK151">
            <v>0</v>
          </cell>
          <cell r="AL151">
            <v>10</v>
          </cell>
          <cell r="AM151" t="str">
            <v>Si</v>
          </cell>
          <cell r="AN151" t="str">
            <v>Si</v>
          </cell>
          <cell r="AO151" t="str">
            <v>Si</v>
          </cell>
          <cell r="AP151">
            <v>2</v>
          </cell>
          <cell r="AQ151" t="str">
            <v>Mucho mejor</v>
          </cell>
          <cell r="AR151" t="str">
            <v>Mucho mejor</v>
          </cell>
          <cell r="AS151" t="str">
            <v>Mucho mejor</v>
          </cell>
        </row>
        <row r="152">
          <cell r="AI152">
            <v>10</v>
          </cell>
          <cell r="AJ152">
            <v>10</v>
          </cell>
          <cell r="AK152">
            <v>10</v>
          </cell>
          <cell r="AL152">
            <v>10</v>
          </cell>
          <cell r="AM152" t="str">
            <v>Si</v>
          </cell>
          <cell r="AN152" t="str">
            <v>Si</v>
          </cell>
          <cell r="AO152" t="str">
            <v>Si</v>
          </cell>
          <cell r="AP152">
            <v>2</v>
          </cell>
          <cell r="AQ152" t="str">
            <v>Mucho mejor</v>
          </cell>
          <cell r="AR152" t="str">
            <v>Mucho mejor</v>
          </cell>
          <cell r="AS152" t="str">
            <v>Mucho mejor</v>
          </cell>
        </row>
        <row r="153">
          <cell r="AI153">
            <v>0</v>
          </cell>
          <cell r="AJ153">
            <v>0</v>
          </cell>
          <cell r="AK153">
            <v>1</v>
          </cell>
          <cell r="AL153">
            <v>1</v>
          </cell>
          <cell r="AM153" t="str">
            <v>Si</v>
          </cell>
          <cell r="AN153" t="str">
            <v>Si</v>
          </cell>
          <cell r="AO153" t="str">
            <v>Si</v>
          </cell>
          <cell r="AP153">
            <v>4</v>
          </cell>
          <cell r="AQ153" t="str">
            <v>Peor</v>
          </cell>
          <cell r="AR153" t="str">
            <v>Mucho peor</v>
          </cell>
          <cell r="AS153" t="str">
            <v>Mucho peor</v>
          </cell>
        </row>
        <row r="154">
          <cell r="AI154">
            <v>10</v>
          </cell>
          <cell r="AJ154">
            <v>10</v>
          </cell>
          <cell r="AK154">
            <v>5</v>
          </cell>
          <cell r="AL154">
            <v>10</v>
          </cell>
          <cell r="AM154" t="str">
            <v>Si</v>
          </cell>
          <cell r="AN154" t="str">
            <v>No</v>
          </cell>
          <cell r="AO154" t="str">
            <v>Si</v>
          </cell>
          <cell r="AP154">
            <v>2</v>
          </cell>
          <cell r="AQ154" t="str">
            <v>Mejor</v>
          </cell>
          <cell r="AR154" t="str">
            <v>Mejor</v>
          </cell>
          <cell r="AS154" t="str">
            <v>Mejor</v>
          </cell>
        </row>
        <row r="155">
          <cell r="AI155">
            <v>10</v>
          </cell>
          <cell r="AJ155">
            <v>10</v>
          </cell>
          <cell r="AK155">
            <v>6</v>
          </cell>
          <cell r="AL155">
            <v>8</v>
          </cell>
          <cell r="AM155" t="str">
            <v>Si</v>
          </cell>
          <cell r="AN155" t="str">
            <v>Si</v>
          </cell>
          <cell r="AO155" t="str">
            <v>No</v>
          </cell>
          <cell r="AP155">
            <v>1</v>
          </cell>
          <cell r="AQ155" t="str">
            <v>Mejor</v>
          </cell>
          <cell r="AR155" t="str">
            <v>Mejor</v>
          </cell>
          <cell r="AS155" t="str">
            <v>Mucho mejor</v>
          </cell>
        </row>
        <row r="156">
          <cell r="AI156">
            <v>10</v>
          </cell>
          <cell r="AJ156">
            <v>10</v>
          </cell>
          <cell r="AK156">
            <v>10</v>
          </cell>
          <cell r="AL156">
            <v>10</v>
          </cell>
          <cell r="AM156" t="str">
            <v>Si</v>
          </cell>
          <cell r="AN156" t="str">
            <v>No</v>
          </cell>
          <cell r="AO156" t="str">
            <v>Si</v>
          </cell>
          <cell r="AP156">
            <v>1</v>
          </cell>
          <cell r="AQ156" t="str">
            <v>Igual</v>
          </cell>
          <cell r="AR156" t="str">
            <v>Igual</v>
          </cell>
          <cell r="AS156" t="str">
            <v>Igual</v>
          </cell>
        </row>
        <row r="157">
          <cell r="AI157">
            <v>10</v>
          </cell>
          <cell r="AJ157">
            <v>10</v>
          </cell>
          <cell r="AK157">
            <v>9</v>
          </cell>
          <cell r="AL157">
            <v>10</v>
          </cell>
          <cell r="AM157" t="str">
            <v>Si</v>
          </cell>
          <cell r="AN157" t="str">
            <v>Si</v>
          </cell>
          <cell r="AO157" t="str">
            <v>No</v>
          </cell>
          <cell r="AP157">
            <v>1</v>
          </cell>
          <cell r="AQ157" t="str">
            <v>Mucho mejor</v>
          </cell>
          <cell r="AR157" t="str">
            <v>Mejor</v>
          </cell>
          <cell r="AS157" t="str">
            <v>Mucho mejor</v>
          </cell>
        </row>
        <row r="158">
          <cell r="AI158">
            <v>10</v>
          </cell>
          <cell r="AJ158">
            <v>9</v>
          </cell>
          <cell r="AK158">
            <v>9</v>
          </cell>
          <cell r="AL158">
            <v>9</v>
          </cell>
          <cell r="AM158" t="str">
            <v>No</v>
          </cell>
          <cell r="AN158" t="str">
            <v>No</v>
          </cell>
          <cell r="AO158" t="str">
            <v>Si</v>
          </cell>
          <cell r="AP158">
            <v>4</v>
          </cell>
          <cell r="AQ158" t="str">
            <v>Igual</v>
          </cell>
          <cell r="AR158" t="str">
            <v>Igual</v>
          </cell>
          <cell r="AS158" t="str">
            <v>Igual</v>
          </cell>
        </row>
        <row r="159">
          <cell r="AI159">
            <v>10</v>
          </cell>
          <cell r="AJ159">
            <v>10</v>
          </cell>
          <cell r="AK159" t="str">
            <v>Ns/Nc</v>
          </cell>
          <cell r="AL159">
            <v>10</v>
          </cell>
          <cell r="AM159" t="str">
            <v>No</v>
          </cell>
          <cell r="AN159" t="str">
            <v>No</v>
          </cell>
          <cell r="AO159" t="str">
            <v>Si</v>
          </cell>
          <cell r="AP159">
            <v>2</v>
          </cell>
          <cell r="AQ159" t="str">
            <v>Mucho mejor</v>
          </cell>
          <cell r="AR159" t="str">
            <v>Mucho mejor</v>
          </cell>
          <cell r="AS159" t="str">
            <v>Mucho mejor</v>
          </cell>
        </row>
        <row r="160">
          <cell r="AI160">
            <v>9</v>
          </cell>
          <cell r="AJ160">
            <v>6</v>
          </cell>
          <cell r="AK160">
            <v>4</v>
          </cell>
          <cell r="AL160">
            <v>5</v>
          </cell>
          <cell r="AM160" t="str">
            <v>Si</v>
          </cell>
          <cell r="AN160" t="str">
            <v>Si</v>
          </cell>
          <cell r="AO160" t="str">
            <v>Si</v>
          </cell>
          <cell r="AP160">
            <v>1</v>
          </cell>
          <cell r="AQ160" t="str">
            <v>Mejor</v>
          </cell>
          <cell r="AR160" t="str">
            <v>Mejor</v>
          </cell>
          <cell r="AS160" t="str">
            <v>Mejor</v>
          </cell>
        </row>
        <row r="161">
          <cell r="AI161">
            <v>9</v>
          </cell>
          <cell r="AJ161">
            <v>9</v>
          </cell>
          <cell r="AK161">
            <v>10</v>
          </cell>
          <cell r="AL161">
            <v>10</v>
          </cell>
          <cell r="AM161" t="str">
            <v>No</v>
          </cell>
          <cell r="AN161" t="str">
            <v>Si</v>
          </cell>
          <cell r="AO161" t="str">
            <v>Si</v>
          </cell>
          <cell r="AP161">
            <v>3</v>
          </cell>
          <cell r="AQ161" t="str">
            <v>Mucho mejor</v>
          </cell>
          <cell r="AR161" t="str">
            <v>Mucho mejor</v>
          </cell>
          <cell r="AS161" t="str">
            <v>Mucho mejor</v>
          </cell>
        </row>
        <row r="162">
          <cell r="AI162">
            <v>10</v>
          </cell>
          <cell r="AJ162">
            <v>10</v>
          </cell>
          <cell r="AK162">
            <v>10</v>
          </cell>
          <cell r="AL162">
            <v>10</v>
          </cell>
          <cell r="AM162" t="str">
            <v>Si</v>
          </cell>
          <cell r="AN162" t="str">
            <v>Si</v>
          </cell>
          <cell r="AO162" t="str">
            <v>Si</v>
          </cell>
          <cell r="AP162">
            <v>1</v>
          </cell>
          <cell r="AQ162" t="str">
            <v>Mucho mejor</v>
          </cell>
          <cell r="AR162" t="str">
            <v>Mucho mejor</v>
          </cell>
          <cell r="AS162" t="str">
            <v>Mucho mejor</v>
          </cell>
        </row>
        <row r="163">
          <cell r="AI163">
            <v>9</v>
          </cell>
          <cell r="AJ163">
            <v>8</v>
          </cell>
          <cell r="AK163">
            <v>8</v>
          </cell>
          <cell r="AL163">
            <v>9</v>
          </cell>
          <cell r="AM163" t="str">
            <v>Si</v>
          </cell>
          <cell r="AN163" t="str">
            <v>Si</v>
          </cell>
          <cell r="AO163" t="str">
            <v>Si</v>
          </cell>
          <cell r="AP163">
            <v>1</v>
          </cell>
          <cell r="AQ163" t="str">
            <v>Mejor</v>
          </cell>
          <cell r="AR163" t="str">
            <v>Mejor</v>
          </cell>
          <cell r="AS163" t="str">
            <v>Mejor</v>
          </cell>
        </row>
        <row r="164">
          <cell r="AI164">
            <v>7</v>
          </cell>
          <cell r="AJ164">
            <v>5</v>
          </cell>
          <cell r="AK164">
            <v>1</v>
          </cell>
          <cell r="AL164">
            <v>5</v>
          </cell>
          <cell r="AM164" t="str">
            <v>Si</v>
          </cell>
          <cell r="AN164" t="str">
            <v>Si</v>
          </cell>
          <cell r="AO164" t="str">
            <v>Si</v>
          </cell>
          <cell r="AP164">
            <v>2</v>
          </cell>
          <cell r="AQ164" t="str">
            <v>Peor</v>
          </cell>
          <cell r="AR164" t="str">
            <v>Mucho peor</v>
          </cell>
          <cell r="AS164" t="str">
            <v>Peor</v>
          </cell>
        </row>
        <row r="165">
          <cell r="AI165">
            <v>8</v>
          </cell>
          <cell r="AJ165">
            <v>6</v>
          </cell>
          <cell r="AK165">
            <v>6</v>
          </cell>
          <cell r="AL165">
            <v>6</v>
          </cell>
          <cell r="AM165" t="str">
            <v>Si</v>
          </cell>
          <cell r="AN165" t="str">
            <v>Si</v>
          </cell>
          <cell r="AO165" t="str">
            <v>Si</v>
          </cell>
          <cell r="AP165">
            <v>2</v>
          </cell>
          <cell r="AQ165" t="str">
            <v>Igual</v>
          </cell>
          <cell r="AR165" t="str">
            <v>Igual</v>
          </cell>
          <cell r="AS165" t="str">
            <v>Igual</v>
          </cell>
        </row>
        <row r="166">
          <cell r="AI166">
            <v>10</v>
          </cell>
          <cell r="AJ166">
            <v>10</v>
          </cell>
          <cell r="AK166">
            <v>10</v>
          </cell>
          <cell r="AL166">
            <v>10</v>
          </cell>
          <cell r="AM166" t="str">
            <v>Si</v>
          </cell>
          <cell r="AN166" t="str">
            <v>Si</v>
          </cell>
          <cell r="AO166" t="str">
            <v>No</v>
          </cell>
          <cell r="AP166">
            <v>1</v>
          </cell>
          <cell r="AQ166" t="str">
            <v>Mucho mejor</v>
          </cell>
          <cell r="AR166" t="str">
            <v>Mucho mejor</v>
          </cell>
          <cell r="AS166" t="str">
            <v>Mucho mejor</v>
          </cell>
        </row>
        <row r="167">
          <cell r="AI167">
            <v>7</v>
          </cell>
          <cell r="AJ167">
            <v>8</v>
          </cell>
          <cell r="AK167">
            <v>10</v>
          </cell>
          <cell r="AL167">
            <v>10</v>
          </cell>
          <cell r="AM167" t="str">
            <v>Si</v>
          </cell>
          <cell r="AN167" t="str">
            <v>No</v>
          </cell>
          <cell r="AO167" t="str">
            <v>Si</v>
          </cell>
          <cell r="AP167">
            <v>3</v>
          </cell>
          <cell r="AQ167" t="str">
            <v>Mucho mejor</v>
          </cell>
          <cell r="AR167" t="str">
            <v>Mucho mejor</v>
          </cell>
          <cell r="AS167" t="str">
            <v>Mucho mejor</v>
          </cell>
        </row>
        <row r="168">
          <cell r="AI168">
            <v>8</v>
          </cell>
          <cell r="AJ168">
            <v>8</v>
          </cell>
          <cell r="AK168">
            <v>8</v>
          </cell>
          <cell r="AL168">
            <v>8</v>
          </cell>
          <cell r="AM168" t="str">
            <v>Si</v>
          </cell>
          <cell r="AN168" t="str">
            <v>Si</v>
          </cell>
          <cell r="AO168" t="str">
            <v>Si</v>
          </cell>
          <cell r="AP168">
            <v>1</v>
          </cell>
          <cell r="AQ168" t="str">
            <v>Igual</v>
          </cell>
          <cell r="AR168" t="str">
            <v>Igual</v>
          </cell>
          <cell r="AS168" t="str">
            <v>Igual</v>
          </cell>
        </row>
        <row r="169">
          <cell r="AI169">
            <v>10</v>
          </cell>
          <cell r="AJ169">
            <v>10</v>
          </cell>
          <cell r="AK169">
            <v>0</v>
          </cell>
          <cell r="AL169">
            <v>9</v>
          </cell>
          <cell r="AM169" t="str">
            <v>Si</v>
          </cell>
          <cell r="AN169" t="str">
            <v>Si</v>
          </cell>
          <cell r="AO169" t="str">
            <v>Si</v>
          </cell>
          <cell r="AP169">
            <v>1</v>
          </cell>
          <cell r="AQ169" t="str">
            <v>Mucho mejor</v>
          </cell>
          <cell r="AR169" t="str">
            <v>Mucho mejor</v>
          </cell>
          <cell r="AS169" t="str">
            <v>Mucho mejor</v>
          </cell>
        </row>
        <row r="170">
          <cell r="AI170">
            <v>10</v>
          </cell>
          <cell r="AJ170">
            <v>10</v>
          </cell>
          <cell r="AK170">
            <v>9</v>
          </cell>
          <cell r="AL170">
            <v>9</v>
          </cell>
          <cell r="AM170" t="str">
            <v>Si</v>
          </cell>
          <cell r="AN170" t="str">
            <v>Si</v>
          </cell>
          <cell r="AO170" t="str">
            <v>Si</v>
          </cell>
          <cell r="AP170">
            <v>2</v>
          </cell>
          <cell r="AQ170" t="str">
            <v>Mejor</v>
          </cell>
          <cell r="AR170" t="str">
            <v>Mejor</v>
          </cell>
          <cell r="AS170" t="str">
            <v>Mejor</v>
          </cell>
        </row>
        <row r="171">
          <cell r="AI171">
            <v>10</v>
          </cell>
          <cell r="AJ171">
            <v>10</v>
          </cell>
          <cell r="AK171">
            <v>5</v>
          </cell>
          <cell r="AL171">
            <v>8</v>
          </cell>
          <cell r="AM171" t="str">
            <v>Si</v>
          </cell>
          <cell r="AN171" t="str">
            <v>No</v>
          </cell>
          <cell r="AO171" t="str">
            <v>Si</v>
          </cell>
          <cell r="AP171">
            <v>2</v>
          </cell>
          <cell r="AQ171" t="str">
            <v>Mejor</v>
          </cell>
          <cell r="AR171" t="str">
            <v>Mejor</v>
          </cell>
          <cell r="AS171" t="str">
            <v>Mucho mejor</v>
          </cell>
        </row>
        <row r="172">
          <cell r="AI172">
            <v>7</v>
          </cell>
          <cell r="AJ172">
            <v>6</v>
          </cell>
          <cell r="AK172">
            <v>5</v>
          </cell>
          <cell r="AL172">
            <v>6</v>
          </cell>
          <cell r="AM172" t="str">
            <v>Si</v>
          </cell>
          <cell r="AN172" t="str">
            <v>Si</v>
          </cell>
          <cell r="AO172" t="str">
            <v>Si</v>
          </cell>
          <cell r="AP172">
            <v>2</v>
          </cell>
          <cell r="AQ172" t="str">
            <v>Igual</v>
          </cell>
          <cell r="AR172" t="str">
            <v>Igual</v>
          </cell>
          <cell r="AS172" t="str">
            <v>Mejor</v>
          </cell>
        </row>
        <row r="173">
          <cell r="AI173">
            <v>9</v>
          </cell>
          <cell r="AJ173">
            <v>8</v>
          </cell>
          <cell r="AK173">
            <v>9</v>
          </cell>
          <cell r="AL173">
            <v>9</v>
          </cell>
          <cell r="AM173" t="str">
            <v>No</v>
          </cell>
          <cell r="AN173" t="str">
            <v>No</v>
          </cell>
          <cell r="AO173" t="str">
            <v>Si</v>
          </cell>
          <cell r="AP173">
            <v>3</v>
          </cell>
          <cell r="AQ173" t="str">
            <v>Igual</v>
          </cell>
          <cell r="AR173" t="str">
            <v>Mejor</v>
          </cell>
          <cell r="AS173" t="str">
            <v>Mucho mejor</v>
          </cell>
        </row>
        <row r="174">
          <cell r="AI174">
            <v>0</v>
          </cell>
          <cell r="AJ174">
            <v>0</v>
          </cell>
          <cell r="AK174">
            <v>0</v>
          </cell>
          <cell r="AL174">
            <v>0</v>
          </cell>
          <cell r="AM174" t="str">
            <v>No</v>
          </cell>
          <cell r="AN174" t="str">
            <v>Si</v>
          </cell>
          <cell r="AO174" t="str">
            <v>Si</v>
          </cell>
          <cell r="AP174">
            <v>3</v>
          </cell>
          <cell r="AQ174" t="str">
            <v>Mucho peor</v>
          </cell>
          <cell r="AR174" t="str">
            <v>Mucho peor</v>
          </cell>
          <cell r="AS174" t="str">
            <v>Mucho peor</v>
          </cell>
        </row>
        <row r="175">
          <cell r="AI175">
            <v>7</v>
          </cell>
          <cell r="AJ175">
            <v>7</v>
          </cell>
          <cell r="AK175">
            <v>7</v>
          </cell>
          <cell r="AL175">
            <v>7</v>
          </cell>
          <cell r="AM175" t="str">
            <v>No</v>
          </cell>
          <cell r="AN175" t="str">
            <v>Si</v>
          </cell>
          <cell r="AO175" t="str">
            <v>No</v>
          </cell>
          <cell r="AP175">
            <v>3</v>
          </cell>
          <cell r="AQ175" t="str">
            <v>Igual</v>
          </cell>
          <cell r="AR175" t="str">
            <v>Peor</v>
          </cell>
          <cell r="AS175" t="str">
            <v>Igual</v>
          </cell>
        </row>
        <row r="176">
          <cell r="AI176">
            <v>9</v>
          </cell>
          <cell r="AJ176">
            <v>9</v>
          </cell>
          <cell r="AK176" t="str">
            <v>Ns/Nc</v>
          </cell>
          <cell r="AL176">
            <v>6</v>
          </cell>
          <cell r="AM176" t="str">
            <v>Si</v>
          </cell>
          <cell r="AN176" t="str">
            <v>Si</v>
          </cell>
          <cell r="AO176" t="str">
            <v>Si</v>
          </cell>
          <cell r="AP176">
            <v>2</v>
          </cell>
          <cell r="AQ176" t="str">
            <v>Igual</v>
          </cell>
          <cell r="AR176" t="str">
            <v>No sabe/No contesta</v>
          </cell>
          <cell r="AS176" t="str">
            <v>No sabe/No contesta</v>
          </cell>
        </row>
        <row r="177">
          <cell r="AI177">
            <v>9</v>
          </cell>
          <cell r="AJ177">
            <v>6</v>
          </cell>
          <cell r="AK177">
            <v>6</v>
          </cell>
          <cell r="AL177">
            <v>7</v>
          </cell>
          <cell r="AM177" t="str">
            <v>Si</v>
          </cell>
          <cell r="AN177" t="str">
            <v>Si</v>
          </cell>
          <cell r="AO177" t="str">
            <v>No</v>
          </cell>
          <cell r="AP177">
            <v>3</v>
          </cell>
          <cell r="AQ177" t="str">
            <v>Mucho mejor</v>
          </cell>
          <cell r="AR177" t="str">
            <v>Peor</v>
          </cell>
          <cell r="AS177" t="str">
            <v>Mejor</v>
          </cell>
        </row>
        <row r="178">
          <cell r="AI178" t="str">
            <v>Ns/Nc</v>
          </cell>
          <cell r="AJ178" t="str">
            <v>Ns/Nc</v>
          </cell>
          <cell r="AK178" t="str">
            <v>Ns/Nc</v>
          </cell>
          <cell r="AL178" t="str">
            <v>Ns/Nc</v>
          </cell>
          <cell r="AM178" t="str">
            <v>Si</v>
          </cell>
          <cell r="AN178" t="str">
            <v>Si</v>
          </cell>
          <cell r="AO178" t="str">
            <v>Si</v>
          </cell>
          <cell r="AP178">
            <v>99</v>
          </cell>
          <cell r="AQ178" t="str">
            <v>No sabe/No contesta</v>
          </cell>
          <cell r="AR178" t="str">
            <v>No sabe/No contesta</v>
          </cell>
          <cell r="AS178" t="str">
            <v>No sabe/No contesta</v>
          </cell>
        </row>
        <row r="179">
          <cell r="AI179">
            <v>10</v>
          </cell>
          <cell r="AJ179">
            <v>10</v>
          </cell>
          <cell r="AK179">
            <v>10</v>
          </cell>
          <cell r="AL179">
            <v>10</v>
          </cell>
          <cell r="AM179" t="str">
            <v>Si</v>
          </cell>
          <cell r="AN179" t="str">
            <v>No</v>
          </cell>
          <cell r="AO179" t="str">
            <v>Si</v>
          </cell>
          <cell r="AP179">
            <v>1</v>
          </cell>
          <cell r="AQ179" t="str">
            <v>Mejor</v>
          </cell>
          <cell r="AR179" t="str">
            <v>Mejor</v>
          </cell>
          <cell r="AS179" t="str">
            <v>Mejor</v>
          </cell>
        </row>
        <row r="180">
          <cell r="AI180">
            <v>9</v>
          </cell>
          <cell r="AJ180">
            <v>8</v>
          </cell>
          <cell r="AK180">
            <v>10</v>
          </cell>
          <cell r="AL180">
            <v>9</v>
          </cell>
          <cell r="AM180" t="str">
            <v>Si</v>
          </cell>
          <cell r="AN180" t="str">
            <v>Si</v>
          </cell>
          <cell r="AO180" t="str">
            <v>No</v>
          </cell>
          <cell r="AP180">
            <v>1</v>
          </cell>
          <cell r="AQ180" t="str">
            <v>Mejor</v>
          </cell>
          <cell r="AR180" t="str">
            <v>Mejor</v>
          </cell>
          <cell r="AS180" t="str">
            <v>Igual</v>
          </cell>
        </row>
        <row r="181">
          <cell r="AI181">
            <v>10</v>
          </cell>
          <cell r="AJ181">
            <v>10</v>
          </cell>
          <cell r="AK181">
            <v>10</v>
          </cell>
          <cell r="AL181">
            <v>10</v>
          </cell>
          <cell r="AM181" t="str">
            <v>Si</v>
          </cell>
          <cell r="AN181" t="str">
            <v>Si</v>
          </cell>
          <cell r="AO181" t="str">
            <v>Si</v>
          </cell>
          <cell r="AP181">
            <v>1</v>
          </cell>
          <cell r="AQ181" t="str">
            <v>Mucho mejor</v>
          </cell>
          <cell r="AR181" t="str">
            <v>Mucho mejor</v>
          </cell>
          <cell r="AS181" t="str">
            <v>Mejor</v>
          </cell>
        </row>
        <row r="182">
          <cell r="AI182">
            <v>8</v>
          </cell>
          <cell r="AJ182">
            <v>8</v>
          </cell>
          <cell r="AK182">
            <v>5</v>
          </cell>
          <cell r="AL182">
            <v>7</v>
          </cell>
          <cell r="AM182" t="str">
            <v>Si</v>
          </cell>
          <cell r="AN182" t="str">
            <v>Si</v>
          </cell>
          <cell r="AO182" t="str">
            <v>Si</v>
          </cell>
          <cell r="AP182">
            <v>3</v>
          </cell>
          <cell r="AQ182" t="str">
            <v>Mejor</v>
          </cell>
          <cell r="AR182" t="str">
            <v>Mejor</v>
          </cell>
          <cell r="AS182" t="str">
            <v>Mejor</v>
          </cell>
        </row>
        <row r="183">
          <cell r="AI183">
            <v>7</v>
          </cell>
          <cell r="AJ183">
            <v>7</v>
          </cell>
          <cell r="AK183">
            <v>7</v>
          </cell>
          <cell r="AL183">
            <v>7</v>
          </cell>
          <cell r="AM183" t="str">
            <v>Si</v>
          </cell>
          <cell r="AN183" t="str">
            <v>Si</v>
          </cell>
          <cell r="AO183" t="str">
            <v>Si</v>
          </cell>
          <cell r="AP183">
            <v>2</v>
          </cell>
          <cell r="AQ183" t="str">
            <v>Igual</v>
          </cell>
          <cell r="AR183" t="str">
            <v>Igual</v>
          </cell>
          <cell r="AS183" t="str">
            <v>Igual</v>
          </cell>
        </row>
        <row r="184">
          <cell r="AI184">
            <v>10</v>
          </cell>
          <cell r="AJ184">
            <v>10</v>
          </cell>
          <cell r="AK184">
            <v>10</v>
          </cell>
          <cell r="AL184">
            <v>10</v>
          </cell>
          <cell r="AM184" t="str">
            <v>No</v>
          </cell>
          <cell r="AN184" t="str">
            <v>Si</v>
          </cell>
          <cell r="AO184" t="str">
            <v>Si</v>
          </cell>
          <cell r="AP184">
            <v>2</v>
          </cell>
          <cell r="AQ184" t="str">
            <v>Mejor</v>
          </cell>
          <cell r="AR184" t="str">
            <v>Mucho mejor</v>
          </cell>
          <cell r="AS184" t="str">
            <v>Mejor</v>
          </cell>
        </row>
        <row r="185">
          <cell r="AI185">
            <v>10</v>
          </cell>
          <cell r="AJ185">
            <v>10</v>
          </cell>
          <cell r="AK185">
            <v>10</v>
          </cell>
          <cell r="AL185">
            <v>10</v>
          </cell>
          <cell r="AM185" t="str">
            <v>Si</v>
          </cell>
          <cell r="AN185" t="str">
            <v>Si</v>
          </cell>
          <cell r="AO185" t="str">
            <v>No</v>
          </cell>
          <cell r="AP185">
            <v>1</v>
          </cell>
          <cell r="AQ185" t="str">
            <v>Mucho mejor</v>
          </cell>
          <cell r="AR185" t="str">
            <v>Mucho mejor</v>
          </cell>
          <cell r="AS185" t="str">
            <v>Mucho mejor</v>
          </cell>
        </row>
        <row r="186">
          <cell r="AI186">
            <v>9</v>
          </cell>
          <cell r="AJ186">
            <v>9</v>
          </cell>
          <cell r="AK186">
            <v>0</v>
          </cell>
          <cell r="AL186">
            <v>9</v>
          </cell>
          <cell r="AM186" t="str">
            <v>Si</v>
          </cell>
          <cell r="AN186" t="str">
            <v>Si</v>
          </cell>
          <cell r="AO186" t="str">
            <v>Si</v>
          </cell>
          <cell r="AP186">
            <v>3</v>
          </cell>
          <cell r="AQ186" t="str">
            <v>Igual</v>
          </cell>
          <cell r="AR186" t="str">
            <v>Igual</v>
          </cell>
          <cell r="AS186" t="str">
            <v>Mucho mejor</v>
          </cell>
        </row>
        <row r="187">
          <cell r="AI187">
            <v>10</v>
          </cell>
          <cell r="AJ187">
            <v>10</v>
          </cell>
          <cell r="AK187">
            <v>10</v>
          </cell>
          <cell r="AL187">
            <v>10</v>
          </cell>
          <cell r="AM187" t="str">
            <v>Si</v>
          </cell>
          <cell r="AN187" t="str">
            <v>Si</v>
          </cell>
          <cell r="AO187" t="str">
            <v>Si</v>
          </cell>
          <cell r="AP187">
            <v>1</v>
          </cell>
          <cell r="AQ187" t="str">
            <v>Mucho mejor</v>
          </cell>
          <cell r="AR187" t="str">
            <v>Mucho mejor</v>
          </cell>
          <cell r="AS187" t="str">
            <v>Mucho mejor</v>
          </cell>
        </row>
        <row r="188">
          <cell r="AI188">
            <v>10</v>
          </cell>
          <cell r="AJ188">
            <v>10</v>
          </cell>
          <cell r="AK188">
            <v>10</v>
          </cell>
          <cell r="AL188">
            <v>10</v>
          </cell>
          <cell r="AM188" t="str">
            <v>Si</v>
          </cell>
          <cell r="AN188" t="str">
            <v>Si</v>
          </cell>
          <cell r="AO188" t="str">
            <v>Si</v>
          </cell>
          <cell r="AP188">
            <v>1</v>
          </cell>
          <cell r="AQ188" t="str">
            <v>Igual</v>
          </cell>
          <cell r="AR188" t="str">
            <v>Igual</v>
          </cell>
          <cell r="AS188" t="str">
            <v>Igual</v>
          </cell>
        </row>
        <row r="189">
          <cell r="AI189">
            <v>10</v>
          </cell>
          <cell r="AJ189">
            <v>10</v>
          </cell>
          <cell r="AK189">
            <v>10</v>
          </cell>
          <cell r="AL189">
            <v>10</v>
          </cell>
          <cell r="AM189" t="str">
            <v>No</v>
          </cell>
          <cell r="AN189" t="str">
            <v>Si</v>
          </cell>
          <cell r="AO189" t="str">
            <v>No</v>
          </cell>
          <cell r="AP189">
            <v>3</v>
          </cell>
          <cell r="AQ189" t="str">
            <v>Mucho mejor</v>
          </cell>
          <cell r="AR189" t="str">
            <v>Mucho mejor</v>
          </cell>
          <cell r="AS189" t="str">
            <v>Mucho mejor</v>
          </cell>
        </row>
        <row r="190">
          <cell r="AI190">
            <v>9</v>
          </cell>
          <cell r="AJ190">
            <v>9</v>
          </cell>
          <cell r="AK190">
            <v>9</v>
          </cell>
          <cell r="AL190">
            <v>9</v>
          </cell>
          <cell r="AM190" t="str">
            <v>Si</v>
          </cell>
          <cell r="AN190" t="str">
            <v>Si</v>
          </cell>
          <cell r="AO190" t="str">
            <v>Si</v>
          </cell>
          <cell r="AP190">
            <v>2</v>
          </cell>
          <cell r="AQ190" t="str">
            <v>Mejor</v>
          </cell>
          <cell r="AR190" t="str">
            <v>Mejor</v>
          </cell>
          <cell r="AS190" t="str">
            <v>Mucho mejor</v>
          </cell>
        </row>
        <row r="191">
          <cell r="AI191">
            <v>0</v>
          </cell>
          <cell r="AJ191">
            <v>0</v>
          </cell>
          <cell r="AK191">
            <v>0</v>
          </cell>
          <cell r="AL191">
            <v>0</v>
          </cell>
          <cell r="AM191" t="str">
            <v>Si</v>
          </cell>
          <cell r="AN191" t="str">
            <v>Si</v>
          </cell>
          <cell r="AO191" t="str">
            <v>Si</v>
          </cell>
          <cell r="AP191">
            <v>2</v>
          </cell>
          <cell r="AQ191" t="str">
            <v>Igual</v>
          </cell>
          <cell r="AR191" t="str">
            <v>Mucho peor</v>
          </cell>
          <cell r="AS191" t="str">
            <v>Igual</v>
          </cell>
        </row>
        <row r="192">
          <cell r="AI192">
            <v>9</v>
          </cell>
          <cell r="AJ192">
            <v>9</v>
          </cell>
          <cell r="AK192">
            <v>5</v>
          </cell>
          <cell r="AL192">
            <v>8</v>
          </cell>
          <cell r="AM192" t="str">
            <v>Si</v>
          </cell>
          <cell r="AN192" t="str">
            <v>Si</v>
          </cell>
          <cell r="AO192" t="str">
            <v>Si</v>
          </cell>
          <cell r="AP192">
            <v>1</v>
          </cell>
          <cell r="AQ192" t="str">
            <v>Mejor</v>
          </cell>
          <cell r="AR192" t="str">
            <v>Mejor</v>
          </cell>
          <cell r="AS192" t="str">
            <v>Mejor</v>
          </cell>
        </row>
        <row r="193">
          <cell r="AI193">
            <v>10</v>
          </cell>
          <cell r="AJ193">
            <v>9</v>
          </cell>
          <cell r="AK193">
            <v>9</v>
          </cell>
          <cell r="AL193">
            <v>10</v>
          </cell>
          <cell r="AM193" t="str">
            <v>Si</v>
          </cell>
          <cell r="AN193" t="str">
            <v>Si</v>
          </cell>
          <cell r="AO193" t="str">
            <v>Si</v>
          </cell>
          <cell r="AP193">
            <v>3</v>
          </cell>
          <cell r="AQ193" t="str">
            <v>Mucho mejor</v>
          </cell>
          <cell r="AR193" t="str">
            <v>Mucho mejor</v>
          </cell>
          <cell r="AS193" t="str">
            <v>Mejor</v>
          </cell>
        </row>
        <row r="194">
          <cell r="AI194">
            <v>10</v>
          </cell>
          <cell r="AJ194">
            <v>10</v>
          </cell>
          <cell r="AK194">
            <v>10</v>
          </cell>
          <cell r="AL194">
            <v>10</v>
          </cell>
          <cell r="AM194" t="str">
            <v>Si</v>
          </cell>
          <cell r="AN194" t="str">
            <v>Si</v>
          </cell>
          <cell r="AO194" t="str">
            <v>Si</v>
          </cell>
          <cell r="AP194">
            <v>3</v>
          </cell>
          <cell r="AQ194" t="str">
            <v>Mejor</v>
          </cell>
          <cell r="AR194" t="str">
            <v>Mejor</v>
          </cell>
          <cell r="AS194" t="str">
            <v>Igual</v>
          </cell>
        </row>
        <row r="195">
          <cell r="AI195">
            <v>8</v>
          </cell>
          <cell r="AJ195">
            <v>10</v>
          </cell>
          <cell r="AK195">
            <v>6</v>
          </cell>
          <cell r="AL195">
            <v>7</v>
          </cell>
          <cell r="AM195" t="str">
            <v>Si</v>
          </cell>
          <cell r="AN195" t="str">
            <v>Si</v>
          </cell>
          <cell r="AO195" t="str">
            <v>Si</v>
          </cell>
          <cell r="AP195">
            <v>2</v>
          </cell>
          <cell r="AQ195" t="str">
            <v>Igual</v>
          </cell>
          <cell r="AR195" t="str">
            <v>Igual</v>
          </cell>
          <cell r="AS195" t="str">
            <v>Igual</v>
          </cell>
        </row>
        <row r="196">
          <cell r="AI196">
            <v>9</v>
          </cell>
          <cell r="AJ196">
            <v>9</v>
          </cell>
          <cell r="AK196">
            <v>5</v>
          </cell>
          <cell r="AL196">
            <v>9</v>
          </cell>
          <cell r="AM196" t="str">
            <v>Si</v>
          </cell>
          <cell r="AN196" t="str">
            <v>No</v>
          </cell>
          <cell r="AO196" t="str">
            <v>No</v>
          </cell>
          <cell r="AP196">
            <v>1</v>
          </cell>
          <cell r="AQ196" t="str">
            <v>Mejor</v>
          </cell>
          <cell r="AR196" t="str">
            <v>Igual</v>
          </cell>
          <cell r="AS196" t="str">
            <v>Mejor</v>
          </cell>
        </row>
        <row r="197">
          <cell r="AI197">
            <v>9</v>
          </cell>
          <cell r="AJ197">
            <v>9</v>
          </cell>
          <cell r="AK197">
            <v>5</v>
          </cell>
          <cell r="AL197">
            <v>8</v>
          </cell>
          <cell r="AM197" t="str">
            <v>Si</v>
          </cell>
          <cell r="AN197" t="str">
            <v>Si</v>
          </cell>
          <cell r="AO197" t="str">
            <v>Si</v>
          </cell>
          <cell r="AP197">
            <v>1</v>
          </cell>
          <cell r="AQ197" t="str">
            <v>Mejor</v>
          </cell>
          <cell r="AR197" t="str">
            <v>Mejor</v>
          </cell>
          <cell r="AS197" t="str">
            <v>Mucho mejor</v>
          </cell>
        </row>
        <row r="198">
          <cell r="AI198">
            <v>10</v>
          </cell>
          <cell r="AJ198">
            <v>10</v>
          </cell>
          <cell r="AK198">
            <v>10</v>
          </cell>
          <cell r="AL198">
            <v>10</v>
          </cell>
          <cell r="AM198" t="str">
            <v>Si</v>
          </cell>
          <cell r="AN198" t="str">
            <v>Si</v>
          </cell>
          <cell r="AO198" t="str">
            <v>Si</v>
          </cell>
          <cell r="AP198">
            <v>2</v>
          </cell>
          <cell r="AQ198" t="str">
            <v>Mucho mejor</v>
          </cell>
          <cell r="AR198" t="str">
            <v>Mucho mejor</v>
          </cell>
          <cell r="AS198" t="str">
            <v>Mucho mejor</v>
          </cell>
        </row>
        <row r="199">
          <cell r="AI199">
            <v>9</v>
          </cell>
          <cell r="AJ199">
            <v>9</v>
          </cell>
          <cell r="AK199">
            <v>9</v>
          </cell>
          <cell r="AL199">
            <v>9</v>
          </cell>
          <cell r="AM199" t="str">
            <v>Si</v>
          </cell>
          <cell r="AN199" t="str">
            <v>Si</v>
          </cell>
          <cell r="AO199" t="str">
            <v>Si</v>
          </cell>
          <cell r="AP199">
            <v>3</v>
          </cell>
          <cell r="AQ199" t="str">
            <v>Mejor</v>
          </cell>
          <cell r="AR199" t="str">
            <v>Mejor</v>
          </cell>
          <cell r="AS199" t="str">
            <v>Mucho mejor</v>
          </cell>
        </row>
        <row r="200">
          <cell r="AI200">
            <v>10</v>
          </cell>
          <cell r="AJ200">
            <v>10</v>
          </cell>
          <cell r="AK200">
            <v>10</v>
          </cell>
          <cell r="AL200">
            <v>10</v>
          </cell>
          <cell r="AM200" t="str">
            <v>Si</v>
          </cell>
          <cell r="AN200" t="str">
            <v>Si</v>
          </cell>
          <cell r="AO200" t="str">
            <v>Si</v>
          </cell>
          <cell r="AP200">
            <v>2</v>
          </cell>
          <cell r="AQ200" t="str">
            <v>Mucho mejor</v>
          </cell>
          <cell r="AR200" t="str">
            <v>Mucho mejor</v>
          </cell>
          <cell r="AS200" t="str">
            <v>Mucho mejor</v>
          </cell>
        </row>
        <row r="201">
          <cell r="AI201">
            <v>9</v>
          </cell>
          <cell r="AJ201">
            <v>9</v>
          </cell>
          <cell r="AK201">
            <v>9</v>
          </cell>
          <cell r="AL201">
            <v>9</v>
          </cell>
          <cell r="AM201" t="str">
            <v>Si</v>
          </cell>
          <cell r="AN201" t="str">
            <v>Si</v>
          </cell>
          <cell r="AO201" t="str">
            <v>Si</v>
          </cell>
          <cell r="AP201">
            <v>2</v>
          </cell>
          <cell r="AQ201" t="str">
            <v>Mejor</v>
          </cell>
          <cell r="AR201" t="str">
            <v>Mucho mejor</v>
          </cell>
          <cell r="AS201" t="str">
            <v>Mejor</v>
          </cell>
        </row>
        <row r="202">
          <cell r="AI202">
            <v>9</v>
          </cell>
          <cell r="AJ202">
            <v>9</v>
          </cell>
          <cell r="AK202">
            <v>9</v>
          </cell>
          <cell r="AL202">
            <v>9</v>
          </cell>
          <cell r="AM202" t="str">
            <v>Si</v>
          </cell>
          <cell r="AN202" t="str">
            <v>Si</v>
          </cell>
          <cell r="AO202" t="str">
            <v>Si</v>
          </cell>
          <cell r="AP202">
            <v>2</v>
          </cell>
          <cell r="AQ202" t="str">
            <v>Mejor</v>
          </cell>
          <cell r="AR202" t="str">
            <v>Mejor</v>
          </cell>
          <cell r="AS202" t="str">
            <v>Mejor</v>
          </cell>
        </row>
        <row r="203">
          <cell r="AI203">
            <v>10</v>
          </cell>
          <cell r="AJ203">
            <v>10</v>
          </cell>
          <cell r="AK203">
            <v>8</v>
          </cell>
          <cell r="AL203">
            <v>8</v>
          </cell>
          <cell r="AM203" t="str">
            <v>Si</v>
          </cell>
          <cell r="AN203" t="str">
            <v>Si</v>
          </cell>
          <cell r="AO203" t="str">
            <v>Si</v>
          </cell>
          <cell r="AP203">
            <v>2</v>
          </cell>
          <cell r="AQ203" t="str">
            <v>Mucho mejor</v>
          </cell>
          <cell r="AR203" t="str">
            <v>Mejor</v>
          </cell>
          <cell r="AS203" t="str">
            <v>Mucho mejor</v>
          </cell>
        </row>
        <row r="204">
          <cell r="AI204">
            <v>9</v>
          </cell>
          <cell r="AJ204">
            <v>9</v>
          </cell>
          <cell r="AK204">
            <v>9</v>
          </cell>
          <cell r="AL204">
            <v>9</v>
          </cell>
          <cell r="AM204" t="str">
            <v>Si</v>
          </cell>
          <cell r="AN204" t="str">
            <v>Si</v>
          </cell>
          <cell r="AO204" t="str">
            <v>Si</v>
          </cell>
          <cell r="AP204">
            <v>1</v>
          </cell>
          <cell r="AQ204" t="str">
            <v>Igual</v>
          </cell>
          <cell r="AR204" t="str">
            <v>Mejor</v>
          </cell>
          <cell r="AS204" t="str">
            <v>Igual</v>
          </cell>
        </row>
        <row r="205">
          <cell r="AI205">
            <v>10</v>
          </cell>
          <cell r="AJ205">
            <v>5</v>
          </cell>
          <cell r="AK205">
            <v>0</v>
          </cell>
          <cell r="AL205">
            <v>0</v>
          </cell>
          <cell r="AM205" t="str">
            <v>Si</v>
          </cell>
          <cell r="AN205" t="str">
            <v>Si</v>
          </cell>
          <cell r="AO205" t="str">
            <v>Si</v>
          </cell>
          <cell r="AP205">
            <v>1</v>
          </cell>
          <cell r="AQ205" t="str">
            <v>Igual</v>
          </cell>
          <cell r="AR205" t="str">
            <v>Mejor</v>
          </cell>
          <cell r="AS205" t="str">
            <v>Igual</v>
          </cell>
        </row>
        <row r="206">
          <cell r="AI206">
            <v>10</v>
          </cell>
          <cell r="AJ206">
            <v>10</v>
          </cell>
          <cell r="AK206">
            <v>10</v>
          </cell>
          <cell r="AL206">
            <v>10</v>
          </cell>
          <cell r="AM206" t="str">
            <v>Si</v>
          </cell>
          <cell r="AN206" t="str">
            <v>Si</v>
          </cell>
          <cell r="AO206" t="str">
            <v>Si</v>
          </cell>
          <cell r="AP206">
            <v>2</v>
          </cell>
          <cell r="AQ206" t="str">
            <v>Mucho peor</v>
          </cell>
          <cell r="AR206" t="str">
            <v>Mucho peor</v>
          </cell>
          <cell r="AS206" t="str">
            <v>Mucho peor</v>
          </cell>
        </row>
        <row r="207">
          <cell r="AI207">
            <v>10</v>
          </cell>
          <cell r="AJ207">
            <v>10</v>
          </cell>
          <cell r="AK207">
            <v>0</v>
          </cell>
          <cell r="AL207">
            <v>8</v>
          </cell>
          <cell r="AM207" t="str">
            <v>Si</v>
          </cell>
          <cell r="AN207" t="str">
            <v>Si</v>
          </cell>
          <cell r="AO207" t="str">
            <v>Si</v>
          </cell>
          <cell r="AP207">
            <v>2</v>
          </cell>
          <cell r="AQ207" t="str">
            <v>Mucho mejor</v>
          </cell>
          <cell r="AR207" t="str">
            <v>Mucho mejor</v>
          </cell>
          <cell r="AS207" t="str">
            <v>Mucho mejor</v>
          </cell>
        </row>
        <row r="208">
          <cell r="AI208">
            <v>9</v>
          </cell>
          <cell r="AJ208">
            <v>10</v>
          </cell>
          <cell r="AK208">
            <v>10</v>
          </cell>
          <cell r="AL208">
            <v>4</v>
          </cell>
          <cell r="AM208" t="str">
            <v>Si</v>
          </cell>
          <cell r="AN208" t="str">
            <v>Si</v>
          </cell>
          <cell r="AO208" t="str">
            <v>Si</v>
          </cell>
          <cell r="AP208">
            <v>3</v>
          </cell>
          <cell r="AQ208" t="str">
            <v>Igual</v>
          </cell>
          <cell r="AR208" t="str">
            <v>Igual</v>
          </cell>
          <cell r="AS208" t="str">
            <v>Peor</v>
          </cell>
        </row>
        <row r="209">
          <cell r="AI209">
            <v>10</v>
          </cell>
          <cell r="AJ209">
            <v>10</v>
          </cell>
          <cell r="AK209">
            <v>10</v>
          </cell>
          <cell r="AL209">
            <v>10</v>
          </cell>
          <cell r="AM209" t="str">
            <v>Si</v>
          </cell>
          <cell r="AN209" t="str">
            <v>Si</v>
          </cell>
          <cell r="AO209" t="str">
            <v>Si</v>
          </cell>
          <cell r="AP209">
            <v>1</v>
          </cell>
          <cell r="AQ209" t="str">
            <v>Mucho mejor</v>
          </cell>
          <cell r="AR209" t="str">
            <v>Mucho mejor</v>
          </cell>
          <cell r="AS209" t="str">
            <v>Mucho mejor</v>
          </cell>
        </row>
        <row r="210">
          <cell r="AI210">
            <v>10</v>
          </cell>
          <cell r="AJ210">
            <v>10</v>
          </cell>
          <cell r="AK210">
            <v>10</v>
          </cell>
          <cell r="AL210">
            <v>10</v>
          </cell>
          <cell r="AM210" t="str">
            <v>No</v>
          </cell>
          <cell r="AN210" t="str">
            <v>Si</v>
          </cell>
          <cell r="AO210" t="str">
            <v>Si</v>
          </cell>
          <cell r="AP210">
            <v>3</v>
          </cell>
          <cell r="AQ210" t="str">
            <v>Mejor</v>
          </cell>
          <cell r="AR210" t="str">
            <v>Mejor</v>
          </cell>
          <cell r="AS210" t="str">
            <v>Igual</v>
          </cell>
        </row>
        <row r="211">
          <cell r="AI211">
            <v>10</v>
          </cell>
          <cell r="AJ211">
            <v>9</v>
          </cell>
          <cell r="AK211">
            <v>8</v>
          </cell>
          <cell r="AL211">
            <v>9</v>
          </cell>
          <cell r="AM211" t="str">
            <v>Si</v>
          </cell>
          <cell r="AN211" t="str">
            <v>No</v>
          </cell>
          <cell r="AO211" t="str">
            <v>Si</v>
          </cell>
          <cell r="AP211">
            <v>2</v>
          </cell>
          <cell r="AQ211" t="str">
            <v>Igual</v>
          </cell>
          <cell r="AR211" t="str">
            <v>Igual</v>
          </cell>
          <cell r="AS211" t="str">
            <v>Mucho mejor</v>
          </cell>
        </row>
        <row r="212">
          <cell r="AI212">
            <v>10</v>
          </cell>
          <cell r="AJ212">
            <v>10</v>
          </cell>
          <cell r="AK212">
            <v>9</v>
          </cell>
          <cell r="AL212">
            <v>10</v>
          </cell>
          <cell r="AM212" t="str">
            <v>Si</v>
          </cell>
          <cell r="AN212" t="str">
            <v>Si</v>
          </cell>
          <cell r="AO212" t="str">
            <v>No</v>
          </cell>
          <cell r="AP212">
            <v>2</v>
          </cell>
          <cell r="AQ212" t="str">
            <v>Mejor</v>
          </cell>
          <cell r="AR212" t="str">
            <v>Mejor</v>
          </cell>
          <cell r="AS212" t="str">
            <v>Mejor</v>
          </cell>
        </row>
        <row r="213">
          <cell r="AI213">
            <v>6</v>
          </cell>
          <cell r="AJ213">
            <v>7</v>
          </cell>
          <cell r="AK213">
            <v>6</v>
          </cell>
          <cell r="AL213">
            <v>6</v>
          </cell>
          <cell r="AM213" t="str">
            <v>No</v>
          </cell>
          <cell r="AN213" t="str">
            <v>Si</v>
          </cell>
          <cell r="AO213" t="str">
            <v>Si</v>
          </cell>
          <cell r="AP213">
            <v>2</v>
          </cell>
          <cell r="AQ213" t="str">
            <v>Igual</v>
          </cell>
          <cell r="AR213" t="str">
            <v>Igual</v>
          </cell>
          <cell r="AS213" t="str">
            <v>Igual</v>
          </cell>
        </row>
        <row r="214">
          <cell r="AI214">
            <v>10</v>
          </cell>
          <cell r="AJ214">
            <v>9</v>
          </cell>
          <cell r="AK214">
            <v>8</v>
          </cell>
          <cell r="AL214">
            <v>8</v>
          </cell>
          <cell r="AM214" t="str">
            <v>Si</v>
          </cell>
          <cell r="AN214" t="str">
            <v>Si</v>
          </cell>
          <cell r="AO214" t="str">
            <v>Si</v>
          </cell>
          <cell r="AP214">
            <v>3</v>
          </cell>
          <cell r="AQ214" t="str">
            <v>Mucho mejor</v>
          </cell>
          <cell r="AR214" t="str">
            <v>Mejor</v>
          </cell>
          <cell r="AS214" t="str">
            <v>Mucho mejor</v>
          </cell>
        </row>
        <row r="215">
          <cell r="AI215">
            <v>10</v>
          </cell>
          <cell r="AJ215">
            <v>10</v>
          </cell>
          <cell r="AK215">
            <v>10</v>
          </cell>
          <cell r="AL215">
            <v>10</v>
          </cell>
          <cell r="AM215" t="str">
            <v>Si</v>
          </cell>
          <cell r="AN215" t="str">
            <v>Si</v>
          </cell>
          <cell r="AO215" t="str">
            <v>No</v>
          </cell>
          <cell r="AP215">
            <v>1</v>
          </cell>
          <cell r="AQ215" t="str">
            <v>Mucho mejor</v>
          </cell>
          <cell r="AR215" t="str">
            <v>Mucho mejor</v>
          </cell>
          <cell r="AS215" t="str">
            <v>Mucho mejor</v>
          </cell>
        </row>
        <row r="216">
          <cell r="AI216">
            <v>10</v>
          </cell>
          <cell r="AJ216">
            <v>10</v>
          </cell>
          <cell r="AK216">
            <v>10</v>
          </cell>
          <cell r="AL216">
            <v>10</v>
          </cell>
          <cell r="AM216" t="str">
            <v>No</v>
          </cell>
          <cell r="AN216" t="str">
            <v>Si</v>
          </cell>
          <cell r="AO216" t="str">
            <v>Si</v>
          </cell>
          <cell r="AP216">
            <v>2</v>
          </cell>
          <cell r="AQ216" t="str">
            <v>Mucho mejor</v>
          </cell>
          <cell r="AR216" t="str">
            <v>Mucho mejor</v>
          </cell>
          <cell r="AS216" t="str">
            <v>Mejor</v>
          </cell>
        </row>
        <row r="217">
          <cell r="AI217">
            <v>10</v>
          </cell>
          <cell r="AJ217">
            <v>10</v>
          </cell>
          <cell r="AK217">
            <v>10</v>
          </cell>
          <cell r="AL217">
            <v>10</v>
          </cell>
          <cell r="AM217" t="str">
            <v>Si</v>
          </cell>
          <cell r="AN217" t="str">
            <v>Si</v>
          </cell>
          <cell r="AO217" t="str">
            <v>No</v>
          </cell>
          <cell r="AP217">
            <v>2</v>
          </cell>
          <cell r="AQ217" t="str">
            <v>Mejor</v>
          </cell>
          <cell r="AR217" t="str">
            <v>Mejor</v>
          </cell>
          <cell r="AS217" t="str">
            <v>Mejor</v>
          </cell>
        </row>
        <row r="218">
          <cell r="AI218">
            <v>10</v>
          </cell>
          <cell r="AJ218">
            <v>10</v>
          </cell>
          <cell r="AK218">
            <v>10</v>
          </cell>
          <cell r="AL218">
            <v>10</v>
          </cell>
          <cell r="AM218" t="str">
            <v>Si</v>
          </cell>
          <cell r="AN218" t="str">
            <v>Si</v>
          </cell>
          <cell r="AO218" t="str">
            <v>Si</v>
          </cell>
          <cell r="AP218">
            <v>1</v>
          </cell>
          <cell r="AQ218" t="str">
            <v>Mucho mejor</v>
          </cell>
          <cell r="AR218" t="str">
            <v>Mucho mejor</v>
          </cell>
          <cell r="AS218" t="str">
            <v>Mucho mejor</v>
          </cell>
        </row>
        <row r="219">
          <cell r="AI219">
            <v>10</v>
          </cell>
          <cell r="AJ219">
            <v>10</v>
          </cell>
          <cell r="AK219">
            <v>10</v>
          </cell>
          <cell r="AL219">
            <v>10</v>
          </cell>
          <cell r="AM219" t="str">
            <v>Si</v>
          </cell>
          <cell r="AN219" t="str">
            <v>Si</v>
          </cell>
          <cell r="AO219" t="str">
            <v>Si</v>
          </cell>
          <cell r="AP219">
            <v>1</v>
          </cell>
          <cell r="AQ219" t="str">
            <v>Mucho mejor</v>
          </cell>
          <cell r="AR219" t="str">
            <v>Mucho mejor</v>
          </cell>
          <cell r="AS219" t="str">
            <v>Mucho mejor</v>
          </cell>
        </row>
        <row r="220">
          <cell r="AI220">
            <v>10</v>
          </cell>
          <cell r="AJ220">
            <v>3</v>
          </cell>
          <cell r="AK220">
            <v>1</v>
          </cell>
          <cell r="AL220">
            <v>1</v>
          </cell>
          <cell r="AM220" t="str">
            <v>Si</v>
          </cell>
          <cell r="AN220" t="str">
            <v>Si</v>
          </cell>
          <cell r="AO220" t="str">
            <v>Si</v>
          </cell>
          <cell r="AP220">
            <v>2</v>
          </cell>
          <cell r="AQ220" t="str">
            <v>Mucho peor</v>
          </cell>
          <cell r="AR220" t="str">
            <v>Igual</v>
          </cell>
          <cell r="AS220" t="str">
            <v>Peor</v>
          </cell>
        </row>
        <row r="221">
          <cell r="AI221">
            <v>8</v>
          </cell>
          <cell r="AJ221">
            <v>8</v>
          </cell>
          <cell r="AK221">
            <v>6</v>
          </cell>
          <cell r="AL221">
            <v>7</v>
          </cell>
          <cell r="AM221" t="str">
            <v>Si</v>
          </cell>
          <cell r="AN221" t="str">
            <v>Si</v>
          </cell>
          <cell r="AO221" t="str">
            <v>Si</v>
          </cell>
          <cell r="AP221">
            <v>1</v>
          </cell>
          <cell r="AQ221" t="str">
            <v>Igual</v>
          </cell>
          <cell r="AR221" t="str">
            <v>Igual</v>
          </cell>
          <cell r="AS221" t="str">
            <v>Igual</v>
          </cell>
        </row>
        <row r="222">
          <cell r="AI222">
            <v>8</v>
          </cell>
          <cell r="AJ222">
            <v>7</v>
          </cell>
          <cell r="AK222">
            <v>7</v>
          </cell>
          <cell r="AL222">
            <v>7</v>
          </cell>
          <cell r="AM222" t="str">
            <v>No</v>
          </cell>
          <cell r="AN222" t="str">
            <v>No</v>
          </cell>
          <cell r="AO222" t="str">
            <v>Si</v>
          </cell>
          <cell r="AP222">
            <v>2</v>
          </cell>
          <cell r="AQ222" t="str">
            <v>No sabe/No contesta</v>
          </cell>
          <cell r="AR222" t="str">
            <v>No sabe/No contesta</v>
          </cell>
          <cell r="AS222" t="str">
            <v>No sabe/No contesta</v>
          </cell>
        </row>
        <row r="223">
          <cell r="AI223">
            <v>10</v>
          </cell>
          <cell r="AJ223">
            <v>10</v>
          </cell>
          <cell r="AK223">
            <v>10</v>
          </cell>
          <cell r="AL223">
            <v>10</v>
          </cell>
          <cell r="AM223" t="str">
            <v>Si</v>
          </cell>
          <cell r="AN223" t="str">
            <v>Si</v>
          </cell>
          <cell r="AO223" t="str">
            <v>Si</v>
          </cell>
          <cell r="AP223">
            <v>1</v>
          </cell>
          <cell r="AQ223" t="str">
            <v>Igual</v>
          </cell>
          <cell r="AR223" t="str">
            <v>Igual</v>
          </cell>
          <cell r="AS223" t="str">
            <v>Mucho mejor</v>
          </cell>
        </row>
        <row r="224">
          <cell r="AI224">
            <v>8</v>
          </cell>
          <cell r="AJ224">
            <v>8</v>
          </cell>
          <cell r="AK224">
            <v>6</v>
          </cell>
          <cell r="AL224">
            <v>7</v>
          </cell>
          <cell r="AM224" t="str">
            <v>Si</v>
          </cell>
          <cell r="AN224" t="str">
            <v>Si</v>
          </cell>
          <cell r="AO224" t="str">
            <v>Si</v>
          </cell>
          <cell r="AP224">
            <v>2</v>
          </cell>
          <cell r="AQ224" t="str">
            <v>Mejor</v>
          </cell>
          <cell r="AR224" t="str">
            <v>Igual</v>
          </cell>
          <cell r="AS224" t="str">
            <v>Mejor</v>
          </cell>
        </row>
        <row r="225">
          <cell r="AI225">
            <v>7</v>
          </cell>
          <cell r="AJ225">
            <v>9</v>
          </cell>
          <cell r="AK225">
            <v>3</v>
          </cell>
          <cell r="AL225">
            <v>3</v>
          </cell>
          <cell r="AM225" t="str">
            <v>Si</v>
          </cell>
          <cell r="AN225" t="str">
            <v>Si</v>
          </cell>
          <cell r="AO225" t="str">
            <v>Si</v>
          </cell>
          <cell r="AP225">
            <v>2</v>
          </cell>
          <cell r="AQ225" t="str">
            <v>Igual</v>
          </cell>
          <cell r="AR225" t="str">
            <v>Igual</v>
          </cell>
          <cell r="AS225" t="str">
            <v>Igual</v>
          </cell>
        </row>
        <row r="226">
          <cell r="AI226">
            <v>10</v>
          </cell>
          <cell r="AJ226">
            <v>10</v>
          </cell>
          <cell r="AK226">
            <v>10</v>
          </cell>
          <cell r="AL226">
            <v>10</v>
          </cell>
          <cell r="AM226" t="str">
            <v>Si</v>
          </cell>
          <cell r="AN226" t="str">
            <v>No</v>
          </cell>
          <cell r="AO226" t="str">
            <v>Si</v>
          </cell>
          <cell r="AP226">
            <v>2</v>
          </cell>
          <cell r="AQ226" t="str">
            <v>Mucho mejor</v>
          </cell>
          <cell r="AR226" t="str">
            <v>Mucho mejor</v>
          </cell>
          <cell r="AS226" t="str">
            <v>Mucho mejor</v>
          </cell>
        </row>
        <row r="227">
          <cell r="AI227">
            <v>10</v>
          </cell>
          <cell r="AJ227">
            <v>10</v>
          </cell>
          <cell r="AK227">
            <v>0</v>
          </cell>
          <cell r="AL227">
            <v>9</v>
          </cell>
          <cell r="AM227" t="str">
            <v>Si</v>
          </cell>
          <cell r="AN227" t="str">
            <v>Si</v>
          </cell>
          <cell r="AO227" t="str">
            <v>Si</v>
          </cell>
          <cell r="AP227">
            <v>1</v>
          </cell>
          <cell r="AQ227" t="str">
            <v>Mucho mejor</v>
          </cell>
          <cell r="AR227" t="str">
            <v>Mucho mejor</v>
          </cell>
          <cell r="AS227" t="str">
            <v>Mucho mejor</v>
          </cell>
        </row>
        <row r="228">
          <cell r="AI228">
            <v>7</v>
          </cell>
          <cell r="AJ228">
            <v>7</v>
          </cell>
          <cell r="AK228">
            <v>7</v>
          </cell>
          <cell r="AL228">
            <v>7</v>
          </cell>
          <cell r="AM228" t="str">
            <v>Si</v>
          </cell>
          <cell r="AN228" t="str">
            <v>Si</v>
          </cell>
          <cell r="AO228" t="str">
            <v>Si</v>
          </cell>
          <cell r="AP228">
            <v>2</v>
          </cell>
          <cell r="AQ228" t="str">
            <v>Mejor</v>
          </cell>
          <cell r="AR228" t="str">
            <v>Igual</v>
          </cell>
          <cell r="AS228" t="str">
            <v>Mejor</v>
          </cell>
        </row>
        <row r="229">
          <cell r="AI229">
            <v>10</v>
          </cell>
          <cell r="AJ229">
            <v>10</v>
          </cell>
          <cell r="AK229">
            <v>10</v>
          </cell>
          <cell r="AL229">
            <v>10</v>
          </cell>
          <cell r="AM229" t="str">
            <v>No</v>
          </cell>
          <cell r="AN229" t="str">
            <v>Si</v>
          </cell>
          <cell r="AO229" t="str">
            <v>Si</v>
          </cell>
          <cell r="AP229">
            <v>2</v>
          </cell>
          <cell r="AQ229" t="str">
            <v>Mucho mejor</v>
          </cell>
          <cell r="AR229" t="str">
            <v>Mucho mejor</v>
          </cell>
          <cell r="AS229" t="str">
            <v>Mejor</v>
          </cell>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402"/>
  <sheetViews>
    <sheetView tabSelected="1" zoomScale="90" zoomScaleNormal="90" workbookViewId="0">
      <pane ySplit="1" topLeftCell="A2" activePane="bottomLeft" state="frozen"/>
      <selection pane="bottomLeft" activeCell="A7" sqref="A7"/>
    </sheetView>
  </sheetViews>
  <sheetFormatPr baseColWidth="10" defaultRowHeight="14.4" x14ac:dyDescent="0.3"/>
  <cols>
    <col min="1" max="1" width="11.6640625" style="2" customWidth="1"/>
    <col min="2" max="2" width="18.44140625" style="2" customWidth="1"/>
    <col min="3" max="4" width="10.6640625" customWidth="1"/>
    <col min="5" max="5" width="12.6640625" style="2" customWidth="1"/>
    <col min="6" max="6" width="10.6640625" customWidth="1"/>
    <col min="7" max="7" width="11.88671875" customWidth="1"/>
    <col min="8" max="12" width="10.6640625" customWidth="1"/>
    <col min="13" max="13" width="16" customWidth="1"/>
    <col min="14" max="14" width="17.44140625" customWidth="1"/>
    <col min="24" max="24" width="45.6640625" customWidth="1"/>
    <col min="25" max="25" width="43.44140625" bestFit="1" customWidth="1"/>
    <col min="26" max="26" width="13.88671875" customWidth="1"/>
    <col min="35" max="35" width="31.88671875" customWidth="1"/>
    <col min="36" max="36" width="60.44140625" style="14" customWidth="1"/>
  </cols>
  <sheetData>
    <row r="1" spans="1:38" s="53" customFormat="1" x14ac:dyDescent="0.3">
      <c r="A1" s="50" t="s">
        <v>916</v>
      </c>
      <c r="B1" s="52" t="s">
        <v>766</v>
      </c>
      <c r="C1" s="50" t="s">
        <v>0</v>
      </c>
      <c r="D1" s="50" t="s">
        <v>839</v>
      </c>
      <c r="E1" s="50" t="s">
        <v>858</v>
      </c>
      <c r="F1" s="50" t="s">
        <v>859</v>
      </c>
      <c r="G1" s="50" t="s">
        <v>860</v>
      </c>
      <c r="H1" s="50" t="s">
        <v>861</v>
      </c>
      <c r="I1" s="50" t="s">
        <v>862</v>
      </c>
      <c r="J1" s="50" t="s">
        <v>863</v>
      </c>
      <c r="K1" s="50" t="s">
        <v>864</v>
      </c>
      <c r="L1" s="50" t="s">
        <v>865</v>
      </c>
      <c r="M1" s="50" t="s">
        <v>866</v>
      </c>
      <c r="N1" s="50" t="s">
        <v>5</v>
      </c>
      <c r="O1" s="52" t="s">
        <v>841</v>
      </c>
      <c r="P1" s="52" t="s">
        <v>842</v>
      </c>
      <c r="Q1" s="52" t="s">
        <v>843</v>
      </c>
      <c r="R1" s="52" t="s">
        <v>844</v>
      </c>
      <c r="S1" s="52" t="s">
        <v>845</v>
      </c>
      <c r="T1" s="52" t="s">
        <v>846</v>
      </c>
      <c r="U1" s="52" t="s">
        <v>847</v>
      </c>
      <c r="V1" s="52" t="s">
        <v>848</v>
      </c>
      <c r="W1" s="52" t="s">
        <v>849</v>
      </c>
      <c r="X1" s="52" t="s">
        <v>797</v>
      </c>
      <c r="Y1" s="52" t="s">
        <v>36</v>
      </c>
      <c r="Z1" s="52" t="s">
        <v>850</v>
      </c>
      <c r="AA1" s="52" t="s">
        <v>857</v>
      </c>
      <c r="AB1" s="52" t="s">
        <v>856</v>
      </c>
      <c r="AC1" s="52" t="s">
        <v>855</v>
      </c>
      <c r="AD1" s="52" t="s">
        <v>854</v>
      </c>
      <c r="AE1" s="52" t="s">
        <v>853</v>
      </c>
      <c r="AF1" s="52" t="s">
        <v>851</v>
      </c>
      <c r="AG1" s="52" t="s">
        <v>852</v>
      </c>
      <c r="AH1" s="52" t="s">
        <v>849</v>
      </c>
      <c r="AI1" s="52" t="s">
        <v>763</v>
      </c>
      <c r="AJ1" s="52" t="s">
        <v>38</v>
      </c>
      <c r="AK1" s="52" t="s">
        <v>39</v>
      </c>
      <c r="AL1" s="52" t="s">
        <v>40</v>
      </c>
    </row>
    <row r="2" spans="1:38" x14ac:dyDescent="0.3">
      <c r="A2" s="2">
        <v>1</v>
      </c>
      <c r="B2" s="21" t="s">
        <v>767</v>
      </c>
      <c r="C2" t="s">
        <v>1</v>
      </c>
      <c r="D2" t="s">
        <v>3</v>
      </c>
      <c r="E2" s="2">
        <v>1</v>
      </c>
      <c r="U2">
        <v>1</v>
      </c>
      <c r="X2" s="2">
        <v>1</v>
      </c>
      <c r="Y2" t="s">
        <v>4</v>
      </c>
      <c r="AF2">
        <v>1</v>
      </c>
      <c r="AI2">
        <v>10</v>
      </c>
      <c r="AJ2" s="14" t="s">
        <v>41</v>
      </c>
      <c r="AK2">
        <v>1</v>
      </c>
    </row>
    <row r="3" spans="1:38" x14ac:dyDescent="0.3">
      <c r="A3" s="2">
        <v>2</v>
      </c>
      <c r="B3" s="21" t="s">
        <v>767</v>
      </c>
      <c r="C3" t="s">
        <v>2</v>
      </c>
      <c r="D3" t="s">
        <v>3</v>
      </c>
      <c r="M3">
        <v>1</v>
      </c>
      <c r="U3">
        <v>1</v>
      </c>
      <c r="X3" s="2">
        <v>1</v>
      </c>
      <c r="Y3" t="s">
        <v>4</v>
      </c>
      <c r="Z3">
        <v>1</v>
      </c>
      <c r="AA3">
        <v>1</v>
      </c>
      <c r="AI3">
        <v>8</v>
      </c>
      <c r="AJ3" s="14" t="s">
        <v>42</v>
      </c>
      <c r="AK3">
        <v>1</v>
      </c>
    </row>
    <row r="4" spans="1:38" x14ac:dyDescent="0.3">
      <c r="A4" s="2">
        <v>3</v>
      </c>
      <c r="B4" s="21" t="s">
        <v>767</v>
      </c>
      <c r="C4" t="s">
        <v>1</v>
      </c>
      <c r="D4" t="s">
        <v>3</v>
      </c>
      <c r="E4" s="2">
        <v>1</v>
      </c>
      <c r="U4">
        <v>1</v>
      </c>
      <c r="X4" s="2">
        <v>1</v>
      </c>
      <c r="Y4" t="s">
        <v>4</v>
      </c>
      <c r="AA4">
        <v>1</v>
      </c>
      <c r="AI4">
        <v>8</v>
      </c>
    </row>
    <row r="5" spans="1:38" x14ac:dyDescent="0.3">
      <c r="A5" s="2">
        <v>4</v>
      </c>
      <c r="B5" s="21" t="s">
        <v>767</v>
      </c>
      <c r="C5" t="s">
        <v>2</v>
      </c>
      <c r="D5" t="s">
        <v>3</v>
      </c>
      <c r="M5">
        <v>1</v>
      </c>
      <c r="U5">
        <v>1</v>
      </c>
      <c r="X5" s="2">
        <v>1</v>
      </c>
      <c r="Y5" t="s">
        <v>4</v>
      </c>
      <c r="AA5">
        <v>1</v>
      </c>
      <c r="AI5">
        <v>10</v>
      </c>
    </row>
    <row r="6" spans="1:38" x14ac:dyDescent="0.3">
      <c r="A6" s="2">
        <v>5</v>
      </c>
      <c r="B6" s="21" t="s">
        <v>767</v>
      </c>
      <c r="C6" t="s">
        <v>1</v>
      </c>
      <c r="D6" t="s">
        <v>3</v>
      </c>
      <c r="E6" s="2">
        <v>1</v>
      </c>
      <c r="T6">
        <v>1</v>
      </c>
      <c r="U6">
        <v>1</v>
      </c>
      <c r="X6" s="2">
        <v>1</v>
      </c>
      <c r="Y6" t="s">
        <v>4</v>
      </c>
      <c r="Z6">
        <v>1</v>
      </c>
      <c r="AI6">
        <v>9</v>
      </c>
      <c r="AJ6" s="14" t="s">
        <v>41</v>
      </c>
      <c r="AK6">
        <v>1</v>
      </c>
    </row>
    <row r="7" spans="1:38" x14ac:dyDescent="0.3">
      <c r="A7" s="2">
        <v>6</v>
      </c>
      <c r="B7" s="21" t="s">
        <v>767</v>
      </c>
      <c r="C7" t="s">
        <v>2</v>
      </c>
      <c r="D7" t="s">
        <v>3</v>
      </c>
      <c r="I7">
        <v>1</v>
      </c>
      <c r="U7">
        <v>1</v>
      </c>
      <c r="X7" s="2">
        <v>3</v>
      </c>
      <c r="Z7">
        <v>1</v>
      </c>
      <c r="AA7">
        <v>1</v>
      </c>
      <c r="AI7">
        <v>9</v>
      </c>
      <c r="AJ7" s="14" t="s">
        <v>43</v>
      </c>
      <c r="AK7">
        <v>1</v>
      </c>
    </row>
    <row r="8" spans="1:38" x14ac:dyDescent="0.3">
      <c r="A8" s="2">
        <v>7</v>
      </c>
      <c r="B8" s="21" t="s">
        <v>767</v>
      </c>
      <c r="C8" t="s">
        <v>2</v>
      </c>
      <c r="D8" t="s">
        <v>3</v>
      </c>
      <c r="I8">
        <v>1</v>
      </c>
      <c r="U8">
        <v>1</v>
      </c>
      <c r="X8" s="2">
        <v>3</v>
      </c>
      <c r="AA8">
        <v>1</v>
      </c>
      <c r="AI8">
        <v>9</v>
      </c>
      <c r="AJ8" s="14" t="s">
        <v>44</v>
      </c>
      <c r="AK8">
        <v>1</v>
      </c>
    </row>
    <row r="9" spans="1:38" x14ac:dyDescent="0.3">
      <c r="A9" s="2">
        <v>8</v>
      </c>
      <c r="B9" s="21" t="s">
        <v>767</v>
      </c>
      <c r="C9" t="s">
        <v>1</v>
      </c>
      <c r="D9" t="s">
        <v>3</v>
      </c>
      <c r="I9">
        <v>1</v>
      </c>
      <c r="U9">
        <v>1</v>
      </c>
      <c r="X9" s="2">
        <v>3</v>
      </c>
      <c r="AA9">
        <v>1</v>
      </c>
      <c r="AI9">
        <v>7</v>
      </c>
    </row>
    <row r="10" spans="1:38" x14ac:dyDescent="0.3">
      <c r="A10" s="2">
        <v>9</v>
      </c>
      <c r="B10" s="21" t="s">
        <v>767</v>
      </c>
      <c r="C10" t="s">
        <v>1</v>
      </c>
      <c r="D10" t="s">
        <v>3</v>
      </c>
      <c r="I10">
        <v>1</v>
      </c>
      <c r="U10">
        <v>1</v>
      </c>
      <c r="X10" s="2">
        <v>3</v>
      </c>
      <c r="Z10">
        <v>1</v>
      </c>
      <c r="AA10">
        <v>1</v>
      </c>
      <c r="AI10">
        <v>10</v>
      </c>
      <c r="AJ10" s="14" t="s">
        <v>44</v>
      </c>
      <c r="AK10">
        <v>1</v>
      </c>
    </row>
    <row r="11" spans="1:38" x14ac:dyDescent="0.3">
      <c r="A11" s="2">
        <v>10</v>
      </c>
      <c r="B11" s="21" t="s">
        <v>767</v>
      </c>
      <c r="C11" t="s">
        <v>1</v>
      </c>
      <c r="D11" t="s">
        <v>3</v>
      </c>
      <c r="I11">
        <v>1</v>
      </c>
      <c r="U11">
        <v>1</v>
      </c>
      <c r="X11" s="2">
        <v>3</v>
      </c>
      <c r="Z11">
        <v>1</v>
      </c>
      <c r="AA11">
        <v>1</v>
      </c>
      <c r="AI11">
        <v>9</v>
      </c>
      <c r="AJ11" s="14" t="s">
        <v>44</v>
      </c>
      <c r="AK11">
        <v>1</v>
      </c>
    </row>
    <row r="12" spans="1:38" x14ac:dyDescent="0.3">
      <c r="A12" s="2">
        <v>11</v>
      </c>
      <c r="B12" s="21" t="s">
        <v>767</v>
      </c>
      <c r="C12" t="s">
        <v>1</v>
      </c>
      <c r="D12" t="s">
        <v>3</v>
      </c>
      <c r="E12" s="2">
        <v>1</v>
      </c>
      <c r="I12">
        <v>1</v>
      </c>
      <c r="U12">
        <v>1</v>
      </c>
      <c r="X12" s="2">
        <v>3</v>
      </c>
      <c r="AA12">
        <v>1</v>
      </c>
      <c r="AI12">
        <v>8</v>
      </c>
      <c r="AJ12" s="14" t="s">
        <v>45</v>
      </c>
      <c r="AK12">
        <v>2</v>
      </c>
    </row>
    <row r="13" spans="1:38" x14ac:dyDescent="0.3">
      <c r="A13" s="2">
        <v>12</v>
      </c>
      <c r="B13" s="21" t="s">
        <v>767</v>
      </c>
      <c r="C13" t="s">
        <v>1</v>
      </c>
      <c r="D13" t="s">
        <v>4</v>
      </c>
      <c r="E13" s="2">
        <v>1</v>
      </c>
      <c r="W13">
        <v>1</v>
      </c>
      <c r="X13" s="2">
        <v>3</v>
      </c>
      <c r="Z13">
        <v>1</v>
      </c>
      <c r="AI13">
        <v>10</v>
      </c>
    </row>
    <row r="14" spans="1:38" x14ac:dyDescent="0.3">
      <c r="A14" s="2">
        <v>13</v>
      </c>
      <c r="B14" s="21" t="s">
        <v>767</v>
      </c>
      <c r="C14" t="s">
        <v>2</v>
      </c>
      <c r="D14" t="s">
        <v>3</v>
      </c>
      <c r="G14">
        <v>1</v>
      </c>
      <c r="I14">
        <v>1</v>
      </c>
      <c r="U14">
        <v>1</v>
      </c>
      <c r="X14" s="2">
        <v>3</v>
      </c>
      <c r="Z14">
        <v>1</v>
      </c>
      <c r="AA14">
        <v>1</v>
      </c>
      <c r="AI14">
        <v>8</v>
      </c>
      <c r="AJ14" s="14" t="s">
        <v>46</v>
      </c>
      <c r="AK14">
        <v>1</v>
      </c>
    </row>
    <row r="15" spans="1:38" x14ac:dyDescent="0.3">
      <c r="A15" s="2">
        <v>14</v>
      </c>
      <c r="B15" s="21" t="s">
        <v>767</v>
      </c>
      <c r="C15" t="s">
        <v>1</v>
      </c>
      <c r="D15" t="s">
        <v>3</v>
      </c>
      <c r="F15">
        <v>1</v>
      </c>
      <c r="U15">
        <v>1</v>
      </c>
      <c r="X15" s="2">
        <v>3</v>
      </c>
      <c r="AA15">
        <v>1</v>
      </c>
      <c r="AI15">
        <v>10</v>
      </c>
      <c r="AJ15" s="14" t="s">
        <v>41</v>
      </c>
      <c r="AK15">
        <v>1</v>
      </c>
    </row>
    <row r="16" spans="1:38" x14ac:dyDescent="0.3">
      <c r="A16" s="2">
        <v>15</v>
      </c>
      <c r="B16" s="21" t="s">
        <v>767</v>
      </c>
      <c r="C16" t="s">
        <v>2</v>
      </c>
      <c r="D16" t="s">
        <v>4</v>
      </c>
      <c r="J16">
        <v>1</v>
      </c>
      <c r="U16">
        <v>1</v>
      </c>
      <c r="X16" s="2">
        <v>3</v>
      </c>
      <c r="AH16">
        <v>1</v>
      </c>
      <c r="AI16">
        <v>10</v>
      </c>
      <c r="AJ16" s="14" t="s">
        <v>44</v>
      </c>
      <c r="AK16">
        <v>1</v>
      </c>
    </row>
    <row r="17" spans="1:38" x14ac:dyDescent="0.3">
      <c r="A17" s="2">
        <v>16</v>
      </c>
      <c r="B17" s="21" t="s">
        <v>767</v>
      </c>
      <c r="C17" t="s">
        <v>1</v>
      </c>
      <c r="D17" t="s">
        <v>3</v>
      </c>
      <c r="J17">
        <v>1</v>
      </c>
      <c r="M17">
        <v>1</v>
      </c>
      <c r="U17">
        <v>1</v>
      </c>
      <c r="X17" s="2">
        <v>3</v>
      </c>
      <c r="Z17">
        <v>1</v>
      </c>
      <c r="AA17">
        <v>1</v>
      </c>
      <c r="AI17">
        <v>9</v>
      </c>
      <c r="AJ17" s="14" t="s">
        <v>47</v>
      </c>
      <c r="AK17">
        <v>1</v>
      </c>
      <c r="AL17">
        <v>6</v>
      </c>
    </row>
    <row r="18" spans="1:38" x14ac:dyDescent="0.3">
      <c r="A18" s="2">
        <v>17</v>
      </c>
      <c r="B18" s="21" t="s">
        <v>767</v>
      </c>
      <c r="C18" t="s">
        <v>1</v>
      </c>
      <c r="D18" t="s">
        <v>3</v>
      </c>
      <c r="I18">
        <v>1</v>
      </c>
      <c r="U18">
        <v>1</v>
      </c>
      <c r="X18" s="2">
        <v>3</v>
      </c>
      <c r="AA18">
        <v>1</v>
      </c>
      <c r="AI18">
        <v>10</v>
      </c>
    </row>
    <row r="19" spans="1:38" x14ac:dyDescent="0.3">
      <c r="A19" s="2">
        <v>18</v>
      </c>
      <c r="B19" s="21" t="s">
        <v>767</v>
      </c>
      <c r="C19" t="s">
        <v>1</v>
      </c>
      <c r="D19" t="s">
        <v>3</v>
      </c>
      <c r="G19">
        <v>1</v>
      </c>
      <c r="U19">
        <v>1</v>
      </c>
      <c r="X19" s="2">
        <v>1</v>
      </c>
      <c r="Y19" t="s">
        <v>4</v>
      </c>
      <c r="AF19">
        <v>1</v>
      </c>
      <c r="AI19">
        <v>5</v>
      </c>
      <c r="AJ19" s="14" t="s">
        <v>48</v>
      </c>
      <c r="AK19">
        <v>7</v>
      </c>
    </row>
    <row r="20" spans="1:38" x14ac:dyDescent="0.3">
      <c r="A20" s="2">
        <v>19</v>
      </c>
      <c r="B20" s="21" t="s">
        <v>767</v>
      </c>
      <c r="C20" t="s">
        <v>1</v>
      </c>
      <c r="D20" t="s">
        <v>4</v>
      </c>
      <c r="I20">
        <v>1</v>
      </c>
      <c r="U20">
        <v>1</v>
      </c>
      <c r="X20" s="2">
        <v>3</v>
      </c>
      <c r="Z20">
        <v>1</v>
      </c>
      <c r="AA20">
        <v>1</v>
      </c>
      <c r="AI20">
        <v>9</v>
      </c>
    </row>
    <row r="21" spans="1:38" x14ac:dyDescent="0.3">
      <c r="A21" s="2">
        <v>20</v>
      </c>
      <c r="B21" s="21" t="s">
        <v>767</v>
      </c>
      <c r="C21" t="s">
        <v>2</v>
      </c>
      <c r="D21" t="s">
        <v>4</v>
      </c>
      <c r="M21">
        <v>1</v>
      </c>
      <c r="V21">
        <v>1</v>
      </c>
      <c r="X21" s="2">
        <v>1</v>
      </c>
      <c r="Y21" t="s">
        <v>4</v>
      </c>
      <c r="Z21">
        <v>1</v>
      </c>
      <c r="AA21">
        <v>1</v>
      </c>
      <c r="AI21">
        <v>9</v>
      </c>
    </row>
    <row r="22" spans="1:38" x14ac:dyDescent="0.3">
      <c r="A22" s="2">
        <v>21</v>
      </c>
      <c r="B22" s="21" t="s">
        <v>767</v>
      </c>
      <c r="C22" t="s">
        <v>1</v>
      </c>
      <c r="D22" t="s">
        <v>3</v>
      </c>
      <c r="M22">
        <v>1</v>
      </c>
      <c r="U22">
        <v>1</v>
      </c>
      <c r="X22" s="2">
        <v>1</v>
      </c>
      <c r="Y22" t="s">
        <v>4</v>
      </c>
      <c r="AG22">
        <v>1</v>
      </c>
      <c r="AI22">
        <v>7</v>
      </c>
      <c r="AJ22" s="14" t="s">
        <v>49</v>
      </c>
      <c r="AK22">
        <v>2</v>
      </c>
    </row>
    <row r="23" spans="1:38" x14ac:dyDescent="0.3">
      <c r="A23" s="2">
        <v>22</v>
      </c>
      <c r="B23" s="21" t="s">
        <v>767</v>
      </c>
      <c r="C23" t="s">
        <v>2</v>
      </c>
      <c r="D23" t="s">
        <v>3</v>
      </c>
      <c r="E23" s="2">
        <v>1</v>
      </c>
      <c r="U23">
        <v>1</v>
      </c>
      <c r="X23" s="2">
        <v>3</v>
      </c>
      <c r="Z23">
        <v>1</v>
      </c>
      <c r="AA23">
        <v>1</v>
      </c>
      <c r="AI23">
        <v>9</v>
      </c>
      <c r="AJ23" s="14" t="s">
        <v>50</v>
      </c>
      <c r="AK23">
        <v>2</v>
      </c>
      <c r="AL23">
        <v>7</v>
      </c>
    </row>
    <row r="24" spans="1:38" x14ac:dyDescent="0.3">
      <c r="A24" s="2">
        <v>23</v>
      </c>
      <c r="B24" s="21" t="s">
        <v>767</v>
      </c>
      <c r="C24" t="s">
        <v>1</v>
      </c>
      <c r="D24" t="s">
        <v>3</v>
      </c>
      <c r="H24">
        <v>1</v>
      </c>
      <c r="U24">
        <v>1</v>
      </c>
      <c r="X24" s="2">
        <v>1</v>
      </c>
      <c r="Y24" t="s">
        <v>4</v>
      </c>
      <c r="AA24">
        <v>1</v>
      </c>
      <c r="AI24">
        <v>9</v>
      </c>
      <c r="AJ24" s="14" t="s">
        <v>51</v>
      </c>
      <c r="AK24">
        <v>2</v>
      </c>
    </row>
    <row r="25" spans="1:38" x14ac:dyDescent="0.3">
      <c r="A25" s="2">
        <v>24</v>
      </c>
      <c r="B25" s="21" t="s">
        <v>767</v>
      </c>
      <c r="C25" t="s">
        <v>2</v>
      </c>
      <c r="D25" t="s">
        <v>3</v>
      </c>
      <c r="I25">
        <v>1</v>
      </c>
      <c r="U25">
        <v>1</v>
      </c>
      <c r="X25" s="2">
        <v>3</v>
      </c>
      <c r="Z25">
        <v>1</v>
      </c>
      <c r="AA25">
        <v>1</v>
      </c>
      <c r="AI25">
        <v>7</v>
      </c>
      <c r="AJ25" s="14" t="s">
        <v>41</v>
      </c>
      <c r="AK25">
        <v>1</v>
      </c>
    </row>
    <row r="26" spans="1:38" x14ac:dyDescent="0.3">
      <c r="A26" s="2">
        <v>25</v>
      </c>
      <c r="B26" s="21" t="s">
        <v>767</v>
      </c>
      <c r="C26" t="s">
        <v>2</v>
      </c>
      <c r="D26" t="s">
        <v>3</v>
      </c>
      <c r="I26">
        <v>1</v>
      </c>
      <c r="U26">
        <v>1</v>
      </c>
      <c r="V26">
        <v>1</v>
      </c>
      <c r="X26" s="2">
        <v>3</v>
      </c>
      <c r="AA26">
        <v>1</v>
      </c>
      <c r="AI26">
        <v>8</v>
      </c>
      <c r="AJ26" s="14" t="s">
        <v>52</v>
      </c>
      <c r="AK26">
        <v>1</v>
      </c>
    </row>
    <row r="27" spans="1:38" x14ac:dyDescent="0.3">
      <c r="A27" s="2">
        <v>26</v>
      </c>
      <c r="B27" s="21" t="s">
        <v>767</v>
      </c>
      <c r="C27" t="s">
        <v>2</v>
      </c>
      <c r="D27" t="s">
        <v>3</v>
      </c>
      <c r="I27">
        <v>1</v>
      </c>
      <c r="V27">
        <v>1</v>
      </c>
      <c r="X27" s="2">
        <v>3</v>
      </c>
      <c r="Z27">
        <v>1</v>
      </c>
      <c r="AA27">
        <v>1</v>
      </c>
      <c r="AF27">
        <v>1</v>
      </c>
      <c r="AI27">
        <v>9</v>
      </c>
      <c r="AJ27" s="14" t="s">
        <v>53</v>
      </c>
      <c r="AK27">
        <v>2</v>
      </c>
    </row>
    <row r="28" spans="1:38" x14ac:dyDescent="0.3">
      <c r="A28" s="2">
        <v>27</v>
      </c>
      <c r="B28" s="21" t="s">
        <v>767</v>
      </c>
      <c r="C28" t="s">
        <v>1</v>
      </c>
      <c r="D28" t="s">
        <v>3</v>
      </c>
      <c r="I28">
        <v>1</v>
      </c>
      <c r="U28">
        <v>1</v>
      </c>
      <c r="X28" s="2">
        <v>3</v>
      </c>
      <c r="Z28">
        <v>1</v>
      </c>
      <c r="AA28">
        <v>1</v>
      </c>
      <c r="AI28">
        <v>9</v>
      </c>
    </row>
    <row r="29" spans="1:38" x14ac:dyDescent="0.3">
      <c r="A29" s="2">
        <v>28</v>
      </c>
      <c r="B29" s="21" t="s">
        <v>767</v>
      </c>
      <c r="C29" t="s">
        <v>1</v>
      </c>
      <c r="D29" t="s">
        <v>3</v>
      </c>
      <c r="M29">
        <v>1</v>
      </c>
      <c r="U29">
        <v>1</v>
      </c>
      <c r="X29" s="2">
        <v>1</v>
      </c>
      <c r="Y29" t="s">
        <v>4</v>
      </c>
      <c r="AA29">
        <v>1</v>
      </c>
      <c r="AI29">
        <v>5</v>
      </c>
      <c r="AJ29" s="14" t="s">
        <v>54</v>
      </c>
      <c r="AK29">
        <v>1</v>
      </c>
    </row>
    <row r="30" spans="1:38" x14ac:dyDescent="0.3">
      <c r="A30" s="2">
        <v>29</v>
      </c>
      <c r="B30" s="21" t="s">
        <v>767</v>
      </c>
      <c r="C30" t="s">
        <v>1</v>
      </c>
      <c r="D30" t="s">
        <v>3</v>
      </c>
      <c r="E30" s="2">
        <v>1</v>
      </c>
      <c r="U30">
        <v>1</v>
      </c>
      <c r="X30" s="2">
        <v>1</v>
      </c>
      <c r="Y30" t="s">
        <v>4</v>
      </c>
      <c r="Z30">
        <v>1</v>
      </c>
      <c r="AA30">
        <v>1</v>
      </c>
      <c r="AI30">
        <v>9</v>
      </c>
    </row>
    <row r="31" spans="1:38" x14ac:dyDescent="0.3">
      <c r="A31" s="2">
        <v>30</v>
      </c>
      <c r="B31" s="21" t="s">
        <v>767</v>
      </c>
      <c r="C31" t="s">
        <v>2</v>
      </c>
      <c r="D31" t="s">
        <v>3</v>
      </c>
      <c r="I31">
        <v>1</v>
      </c>
      <c r="U31">
        <v>1</v>
      </c>
      <c r="X31" s="2">
        <v>3</v>
      </c>
      <c r="Z31">
        <v>1</v>
      </c>
      <c r="AA31">
        <v>1</v>
      </c>
      <c r="AI31">
        <v>10</v>
      </c>
    </row>
    <row r="32" spans="1:38" x14ac:dyDescent="0.3">
      <c r="A32" s="2">
        <v>31</v>
      </c>
      <c r="B32" s="21" t="s">
        <v>767</v>
      </c>
      <c r="C32" t="s">
        <v>2</v>
      </c>
      <c r="D32" t="s">
        <v>3</v>
      </c>
      <c r="I32">
        <v>1</v>
      </c>
      <c r="U32">
        <v>1</v>
      </c>
      <c r="V32">
        <v>1</v>
      </c>
      <c r="X32" s="2">
        <v>3</v>
      </c>
      <c r="Z32">
        <v>1</v>
      </c>
      <c r="AA32">
        <v>1</v>
      </c>
      <c r="AI32">
        <v>8</v>
      </c>
      <c r="AJ32" s="14" t="s">
        <v>55</v>
      </c>
      <c r="AK32">
        <v>7</v>
      </c>
    </row>
    <row r="33" spans="1:38" x14ac:dyDescent="0.3">
      <c r="A33" s="2">
        <v>32</v>
      </c>
      <c r="B33" s="21" t="s">
        <v>767</v>
      </c>
      <c r="C33" t="s">
        <v>1</v>
      </c>
      <c r="D33" t="s">
        <v>3</v>
      </c>
      <c r="F33">
        <v>1</v>
      </c>
      <c r="U33">
        <v>1</v>
      </c>
      <c r="X33" s="2">
        <v>2</v>
      </c>
      <c r="AB33">
        <v>1</v>
      </c>
      <c r="AC33">
        <v>1</v>
      </c>
      <c r="AE33">
        <v>1</v>
      </c>
      <c r="AH33">
        <v>1</v>
      </c>
      <c r="AI33">
        <v>9</v>
      </c>
    </row>
    <row r="34" spans="1:38" x14ac:dyDescent="0.3">
      <c r="A34" s="2">
        <v>33</v>
      </c>
      <c r="B34" s="21" t="s">
        <v>767</v>
      </c>
      <c r="C34" t="s">
        <v>1</v>
      </c>
      <c r="D34" t="s">
        <v>3</v>
      </c>
      <c r="I34">
        <v>1</v>
      </c>
      <c r="U34">
        <v>1</v>
      </c>
      <c r="X34" s="2">
        <v>3</v>
      </c>
      <c r="AA34">
        <v>1</v>
      </c>
      <c r="AI34">
        <v>7</v>
      </c>
      <c r="AJ34" s="14" t="s">
        <v>56</v>
      </c>
      <c r="AK34">
        <v>1</v>
      </c>
    </row>
    <row r="35" spans="1:38" x14ac:dyDescent="0.3">
      <c r="A35" s="2">
        <v>34</v>
      </c>
      <c r="B35" s="21" t="s">
        <v>767</v>
      </c>
      <c r="C35" t="s">
        <v>1</v>
      </c>
      <c r="D35" t="s">
        <v>4</v>
      </c>
      <c r="H35">
        <v>1</v>
      </c>
      <c r="P35">
        <v>1</v>
      </c>
      <c r="X35" s="2">
        <v>3</v>
      </c>
      <c r="AD35">
        <v>1</v>
      </c>
      <c r="AI35">
        <v>10</v>
      </c>
      <c r="AJ35" s="14" t="s">
        <v>57</v>
      </c>
      <c r="AK35">
        <v>4</v>
      </c>
    </row>
    <row r="36" spans="1:38" x14ac:dyDescent="0.3">
      <c r="A36" s="2">
        <v>35</v>
      </c>
      <c r="B36" s="21" t="s">
        <v>767</v>
      </c>
      <c r="C36" t="s">
        <v>2</v>
      </c>
      <c r="D36" t="s">
        <v>3</v>
      </c>
      <c r="I36">
        <v>1</v>
      </c>
      <c r="U36">
        <v>1</v>
      </c>
      <c r="X36" s="2">
        <v>3</v>
      </c>
      <c r="Z36">
        <v>1</v>
      </c>
      <c r="AI36">
        <v>5</v>
      </c>
      <c r="AJ36" s="14" t="s">
        <v>58</v>
      </c>
      <c r="AK36">
        <v>1</v>
      </c>
    </row>
    <row r="37" spans="1:38" x14ac:dyDescent="0.3">
      <c r="A37" s="2">
        <v>36</v>
      </c>
      <c r="B37" s="21" t="s">
        <v>767</v>
      </c>
      <c r="C37" t="s">
        <v>1</v>
      </c>
      <c r="D37" t="s">
        <v>3</v>
      </c>
      <c r="F37">
        <v>1</v>
      </c>
      <c r="U37">
        <v>1</v>
      </c>
      <c r="X37" s="2">
        <v>3</v>
      </c>
      <c r="AD37">
        <v>1</v>
      </c>
      <c r="AI37">
        <v>8</v>
      </c>
      <c r="AJ37" s="14" t="s">
        <v>59</v>
      </c>
      <c r="AK37">
        <v>1</v>
      </c>
    </row>
    <row r="38" spans="1:38" x14ac:dyDescent="0.3">
      <c r="A38" s="2">
        <v>37</v>
      </c>
      <c r="B38" s="21" t="s">
        <v>767</v>
      </c>
      <c r="C38" t="s">
        <v>2</v>
      </c>
      <c r="D38" t="s">
        <v>3</v>
      </c>
      <c r="F38">
        <v>1</v>
      </c>
      <c r="U38">
        <v>1</v>
      </c>
      <c r="X38" s="2">
        <v>1</v>
      </c>
      <c r="Y38" t="s">
        <v>4</v>
      </c>
      <c r="AE38">
        <v>1</v>
      </c>
      <c r="AI38">
        <v>8</v>
      </c>
      <c r="AJ38" s="14" t="s">
        <v>60</v>
      </c>
      <c r="AK38">
        <v>1</v>
      </c>
    </row>
    <row r="39" spans="1:38" x14ac:dyDescent="0.3">
      <c r="A39" s="2">
        <v>38</v>
      </c>
      <c r="B39" s="21" t="s">
        <v>767</v>
      </c>
      <c r="C39" t="s">
        <v>2</v>
      </c>
      <c r="D39" t="s">
        <v>3</v>
      </c>
      <c r="G39">
        <v>1</v>
      </c>
      <c r="U39">
        <v>1</v>
      </c>
      <c r="X39" s="2">
        <v>1</v>
      </c>
      <c r="Y39" t="s">
        <v>4</v>
      </c>
      <c r="AE39">
        <v>1</v>
      </c>
      <c r="AI39">
        <v>7</v>
      </c>
      <c r="AJ39" s="14" t="s">
        <v>61</v>
      </c>
      <c r="AK39">
        <v>2</v>
      </c>
      <c r="AL39">
        <v>1</v>
      </c>
    </row>
    <row r="40" spans="1:38" x14ac:dyDescent="0.3">
      <c r="A40" s="2">
        <v>39</v>
      </c>
      <c r="B40" s="21" t="s">
        <v>767</v>
      </c>
      <c r="C40" t="s">
        <v>2</v>
      </c>
      <c r="D40" t="s">
        <v>3</v>
      </c>
      <c r="I40">
        <v>1</v>
      </c>
      <c r="U40">
        <v>1</v>
      </c>
      <c r="X40" s="2">
        <v>3</v>
      </c>
      <c r="Z40">
        <v>1</v>
      </c>
      <c r="AA40">
        <v>1</v>
      </c>
      <c r="AI40">
        <v>8</v>
      </c>
    </row>
    <row r="41" spans="1:38" x14ac:dyDescent="0.3">
      <c r="A41" s="2">
        <v>40</v>
      </c>
      <c r="B41" s="21" t="s">
        <v>767</v>
      </c>
      <c r="C41" t="s">
        <v>1</v>
      </c>
      <c r="D41" t="s">
        <v>3</v>
      </c>
      <c r="I41">
        <v>1</v>
      </c>
      <c r="U41">
        <v>1</v>
      </c>
      <c r="V41">
        <v>1</v>
      </c>
      <c r="X41" s="2">
        <v>3</v>
      </c>
      <c r="Z41">
        <v>1</v>
      </c>
      <c r="AA41">
        <v>1</v>
      </c>
      <c r="AI41">
        <v>9</v>
      </c>
    </row>
    <row r="42" spans="1:38" x14ac:dyDescent="0.3">
      <c r="A42" s="2">
        <v>41</v>
      </c>
      <c r="B42" s="21" t="s">
        <v>767</v>
      </c>
      <c r="C42" t="s">
        <v>1</v>
      </c>
      <c r="D42" t="s">
        <v>3</v>
      </c>
      <c r="M42">
        <v>1</v>
      </c>
      <c r="U42">
        <v>1</v>
      </c>
      <c r="X42" s="2">
        <v>1</v>
      </c>
      <c r="Y42" t="s">
        <v>4</v>
      </c>
      <c r="AA42">
        <v>1</v>
      </c>
      <c r="AI42">
        <v>8</v>
      </c>
    </row>
    <row r="43" spans="1:38" x14ac:dyDescent="0.3">
      <c r="A43" s="2">
        <v>42</v>
      </c>
      <c r="B43" s="21" t="s">
        <v>767</v>
      </c>
      <c r="C43" t="s">
        <v>1</v>
      </c>
      <c r="D43" t="s">
        <v>3</v>
      </c>
      <c r="F43">
        <v>1</v>
      </c>
      <c r="I43">
        <v>1</v>
      </c>
      <c r="U43">
        <v>1</v>
      </c>
      <c r="V43">
        <v>1</v>
      </c>
      <c r="X43" s="2">
        <v>3</v>
      </c>
      <c r="AA43">
        <v>1</v>
      </c>
      <c r="AI43">
        <v>6</v>
      </c>
      <c r="AJ43" s="14" t="s">
        <v>62</v>
      </c>
      <c r="AK43">
        <v>1</v>
      </c>
    </row>
    <row r="44" spans="1:38" x14ac:dyDescent="0.3">
      <c r="A44" s="2">
        <v>43</v>
      </c>
      <c r="B44" s="21" t="s">
        <v>767</v>
      </c>
      <c r="C44" t="s">
        <v>2</v>
      </c>
      <c r="D44" t="s">
        <v>3</v>
      </c>
      <c r="G44">
        <v>1</v>
      </c>
      <c r="U44">
        <v>1</v>
      </c>
      <c r="X44" s="2">
        <v>3</v>
      </c>
      <c r="Z44">
        <v>1</v>
      </c>
      <c r="AA44">
        <v>1</v>
      </c>
      <c r="AI44">
        <v>10</v>
      </c>
    </row>
    <row r="45" spans="1:38" x14ac:dyDescent="0.3">
      <c r="A45" s="2">
        <v>44</v>
      </c>
      <c r="B45" s="21" t="s">
        <v>767</v>
      </c>
      <c r="C45" t="s">
        <v>1</v>
      </c>
      <c r="D45" t="s">
        <v>3</v>
      </c>
      <c r="H45">
        <v>1</v>
      </c>
      <c r="I45">
        <v>1</v>
      </c>
      <c r="U45">
        <v>1</v>
      </c>
      <c r="X45" s="2">
        <v>3</v>
      </c>
      <c r="Z45">
        <v>1</v>
      </c>
      <c r="AA45">
        <v>1</v>
      </c>
      <c r="AI45">
        <v>7</v>
      </c>
      <c r="AJ45" s="14" t="s">
        <v>42</v>
      </c>
      <c r="AK45">
        <v>1</v>
      </c>
    </row>
    <row r="46" spans="1:38" x14ac:dyDescent="0.3">
      <c r="A46" s="2">
        <v>45</v>
      </c>
      <c r="B46" s="21" t="s">
        <v>767</v>
      </c>
      <c r="C46" t="s">
        <v>1</v>
      </c>
      <c r="D46" t="s">
        <v>3</v>
      </c>
      <c r="H46">
        <v>1</v>
      </c>
      <c r="I46">
        <v>1</v>
      </c>
      <c r="S46">
        <v>1</v>
      </c>
      <c r="X46" s="2">
        <v>3</v>
      </c>
      <c r="Z46">
        <v>1</v>
      </c>
      <c r="AA46">
        <v>1</v>
      </c>
      <c r="AI46">
        <v>9</v>
      </c>
      <c r="AJ46" s="14" t="s">
        <v>44</v>
      </c>
      <c r="AK46">
        <v>1</v>
      </c>
    </row>
    <row r="47" spans="1:38" x14ac:dyDescent="0.3">
      <c r="A47" s="2">
        <v>46</v>
      </c>
      <c r="B47" s="21" t="s">
        <v>767</v>
      </c>
      <c r="C47" t="s">
        <v>1</v>
      </c>
      <c r="D47" t="s">
        <v>3</v>
      </c>
      <c r="I47">
        <v>1</v>
      </c>
      <c r="U47">
        <v>1</v>
      </c>
      <c r="V47">
        <v>1</v>
      </c>
      <c r="X47" s="2">
        <v>3</v>
      </c>
      <c r="AA47">
        <v>1</v>
      </c>
      <c r="AI47">
        <v>9</v>
      </c>
    </row>
    <row r="48" spans="1:38" x14ac:dyDescent="0.3">
      <c r="A48" s="2">
        <v>47</v>
      </c>
      <c r="B48" s="21" t="s">
        <v>767</v>
      </c>
      <c r="C48" t="s">
        <v>1</v>
      </c>
      <c r="D48" t="s">
        <v>4</v>
      </c>
      <c r="I48">
        <v>1</v>
      </c>
      <c r="U48">
        <v>1</v>
      </c>
      <c r="X48" s="2">
        <v>3</v>
      </c>
      <c r="Z48">
        <v>1</v>
      </c>
      <c r="AA48">
        <v>1</v>
      </c>
      <c r="AI48">
        <v>8</v>
      </c>
    </row>
    <row r="49" spans="1:38" x14ac:dyDescent="0.3">
      <c r="A49" s="2">
        <v>48</v>
      </c>
      <c r="B49" s="21" t="s">
        <v>767</v>
      </c>
      <c r="C49" t="s">
        <v>1</v>
      </c>
      <c r="D49" t="s">
        <v>4</v>
      </c>
      <c r="I49">
        <v>1</v>
      </c>
      <c r="U49">
        <v>1</v>
      </c>
      <c r="X49" s="2">
        <v>3</v>
      </c>
      <c r="Z49">
        <v>1</v>
      </c>
      <c r="AA49">
        <v>1</v>
      </c>
      <c r="AI49">
        <v>10</v>
      </c>
      <c r="AJ49" s="14" t="s">
        <v>63</v>
      </c>
      <c r="AK49">
        <v>3</v>
      </c>
    </row>
    <row r="50" spans="1:38" x14ac:dyDescent="0.3">
      <c r="A50" s="2">
        <v>49</v>
      </c>
      <c r="B50" s="21" t="s">
        <v>767</v>
      </c>
      <c r="C50" t="s">
        <v>2</v>
      </c>
      <c r="D50" t="s">
        <v>4</v>
      </c>
      <c r="I50">
        <v>1</v>
      </c>
      <c r="U50">
        <v>1</v>
      </c>
      <c r="X50" s="2">
        <v>3</v>
      </c>
      <c r="Z50">
        <v>1</v>
      </c>
      <c r="AA50">
        <v>1</v>
      </c>
      <c r="AI50">
        <v>10</v>
      </c>
      <c r="AJ50" s="14" t="s">
        <v>44</v>
      </c>
      <c r="AK50">
        <v>1</v>
      </c>
    </row>
    <row r="51" spans="1:38" x14ac:dyDescent="0.3">
      <c r="A51" s="2">
        <v>50</v>
      </c>
      <c r="B51" s="21" t="s">
        <v>767</v>
      </c>
      <c r="C51" t="s">
        <v>1</v>
      </c>
      <c r="D51" t="s">
        <v>3</v>
      </c>
      <c r="I51">
        <v>1</v>
      </c>
      <c r="U51">
        <v>1</v>
      </c>
      <c r="V51">
        <v>1</v>
      </c>
      <c r="X51" s="2">
        <v>3</v>
      </c>
      <c r="Z51">
        <v>1</v>
      </c>
      <c r="AA51">
        <v>1</v>
      </c>
      <c r="AI51">
        <v>8</v>
      </c>
    </row>
    <row r="52" spans="1:38" x14ac:dyDescent="0.3">
      <c r="A52" s="2">
        <v>51</v>
      </c>
      <c r="B52" s="21" t="s">
        <v>767</v>
      </c>
      <c r="C52" t="s">
        <v>1</v>
      </c>
      <c r="D52" t="s">
        <v>4</v>
      </c>
      <c r="I52">
        <v>1</v>
      </c>
      <c r="U52">
        <v>1</v>
      </c>
      <c r="X52" s="2">
        <v>3</v>
      </c>
      <c r="Z52">
        <v>1</v>
      </c>
      <c r="AA52">
        <v>1</v>
      </c>
      <c r="AI52">
        <v>8</v>
      </c>
      <c r="AJ52" s="14" t="s">
        <v>44</v>
      </c>
      <c r="AK52">
        <v>1</v>
      </c>
    </row>
    <row r="53" spans="1:38" x14ac:dyDescent="0.3">
      <c r="A53" s="2">
        <v>52</v>
      </c>
      <c r="B53" s="21" t="s">
        <v>767</v>
      </c>
      <c r="C53" t="s">
        <v>1</v>
      </c>
      <c r="D53" t="s">
        <v>3</v>
      </c>
      <c r="J53">
        <v>1</v>
      </c>
      <c r="U53">
        <v>1</v>
      </c>
      <c r="X53" s="2">
        <v>1</v>
      </c>
      <c r="Y53" t="s">
        <v>3</v>
      </c>
      <c r="Z53">
        <v>1</v>
      </c>
      <c r="AA53">
        <v>1</v>
      </c>
      <c r="AI53">
        <v>10</v>
      </c>
      <c r="AJ53" s="14" t="s">
        <v>64</v>
      </c>
      <c r="AK53">
        <v>8</v>
      </c>
    </row>
    <row r="54" spans="1:38" s="61" customFormat="1" x14ac:dyDescent="0.3">
      <c r="A54" s="59">
        <v>53</v>
      </c>
      <c r="B54" s="60" t="s">
        <v>767</v>
      </c>
      <c r="C54" s="61" t="s">
        <v>1</v>
      </c>
      <c r="D54" s="61" t="s">
        <v>3</v>
      </c>
      <c r="E54" s="59"/>
      <c r="J54" s="61">
        <v>1</v>
      </c>
      <c r="U54" s="61">
        <v>1</v>
      </c>
      <c r="X54" s="59">
        <v>3</v>
      </c>
      <c r="Z54" s="61">
        <v>1</v>
      </c>
      <c r="AA54" s="61">
        <v>1</v>
      </c>
      <c r="AI54" s="61">
        <v>8</v>
      </c>
      <c r="AJ54" s="17" t="s">
        <v>44</v>
      </c>
      <c r="AK54" s="61">
        <v>1</v>
      </c>
    </row>
    <row r="55" spans="1:38" x14ac:dyDescent="0.3">
      <c r="A55" s="2">
        <v>54</v>
      </c>
      <c r="B55" s="21" t="s">
        <v>767</v>
      </c>
      <c r="C55" t="s">
        <v>2</v>
      </c>
      <c r="D55" t="s">
        <v>3</v>
      </c>
      <c r="E55" s="2">
        <v>1</v>
      </c>
      <c r="N55">
        <v>99</v>
      </c>
      <c r="U55">
        <v>1</v>
      </c>
      <c r="V55">
        <v>1</v>
      </c>
      <c r="X55" s="2">
        <v>1</v>
      </c>
      <c r="Y55" t="s">
        <v>4</v>
      </c>
      <c r="AE55">
        <v>1</v>
      </c>
      <c r="AI55">
        <v>9</v>
      </c>
    </row>
    <row r="56" spans="1:38" x14ac:dyDescent="0.3">
      <c r="A56" s="2">
        <v>55</v>
      </c>
      <c r="B56" s="21" t="s">
        <v>767</v>
      </c>
      <c r="C56" t="s">
        <v>1</v>
      </c>
      <c r="D56" t="s">
        <v>3</v>
      </c>
      <c r="F56">
        <v>1</v>
      </c>
      <c r="U56">
        <v>1</v>
      </c>
      <c r="X56" s="2">
        <v>1</v>
      </c>
      <c r="Y56" t="s">
        <v>4</v>
      </c>
      <c r="AD56">
        <v>1</v>
      </c>
      <c r="AI56">
        <v>9</v>
      </c>
    </row>
    <row r="57" spans="1:38" x14ac:dyDescent="0.3">
      <c r="A57" s="2">
        <v>56</v>
      </c>
      <c r="B57" s="21" t="s">
        <v>767</v>
      </c>
      <c r="C57" t="s">
        <v>2</v>
      </c>
      <c r="D57" t="s">
        <v>3</v>
      </c>
      <c r="I57">
        <v>1</v>
      </c>
      <c r="U57">
        <v>1</v>
      </c>
      <c r="X57" s="2">
        <v>3</v>
      </c>
      <c r="Z57">
        <v>1</v>
      </c>
      <c r="AA57">
        <v>1</v>
      </c>
      <c r="AI57">
        <v>9</v>
      </c>
      <c r="AJ57" s="14" t="s">
        <v>65</v>
      </c>
      <c r="AK57">
        <v>1</v>
      </c>
    </row>
    <row r="58" spans="1:38" x14ac:dyDescent="0.3">
      <c r="A58" s="2">
        <v>57</v>
      </c>
      <c r="B58" s="21" t="s">
        <v>767</v>
      </c>
      <c r="C58" t="s">
        <v>1</v>
      </c>
      <c r="D58" t="s">
        <v>4</v>
      </c>
      <c r="E58" s="2">
        <v>1</v>
      </c>
      <c r="U58">
        <v>1</v>
      </c>
      <c r="X58" s="2">
        <v>1</v>
      </c>
      <c r="Y58" t="s">
        <v>4</v>
      </c>
      <c r="AD58">
        <v>1</v>
      </c>
      <c r="AI58">
        <v>9</v>
      </c>
      <c r="AJ58" s="14" t="s">
        <v>66</v>
      </c>
      <c r="AK58">
        <v>1</v>
      </c>
      <c r="AL58">
        <v>3</v>
      </c>
    </row>
    <row r="59" spans="1:38" x14ac:dyDescent="0.3">
      <c r="A59" s="2">
        <v>58</v>
      </c>
      <c r="B59" s="21" t="s">
        <v>767</v>
      </c>
      <c r="C59" t="s">
        <v>1</v>
      </c>
      <c r="D59" t="s">
        <v>3</v>
      </c>
      <c r="E59" s="2">
        <v>1</v>
      </c>
      <c r="U59">
        <v>1</v>
      </c>
      <c r="X59" s="2">
        <v>1</v>
      </c>
      <c r="Y59" t="s">
        <v>4</v>
      </c>
      <c r="AA59">
        <v>1</v>
      </c>
      <c r="AI59">
        <v>8</v>
      </c>
    </row>
    <row r="60" spans="1:38" x14ac:dyDescent="0.3">
      <c r="A60" s="2">
        <v>59</v>
      </c>
      <c r="B60" s="21" t="s">
        <v>767</v>
      </c>
      <c r="C60" t="s">
        <v>1</v>
      </c>
      <c r="D60" t="s">
        <v>3</v>
      </c>
      <c r="I60">
        <v>1</v>
      </c>
      <c r="U60">
        <v>1</v>
      </c>
      <c r="X60" s="2">
        <v>3</v>
      </c>
      <c r="Z60">
        <v>1</v>
      </c>
      <c r="AA60">
        <v>1</v>
      </c>
      <c r="AI60">
        <v>8</v>
      </c>
    </row>
    <row r="61" spans="1:38" x14ac:dyDescent="0.3">
      <c r="A61" s="2">
        <v>60</v>
      </c>
      <c r="B61" s="21" t="s">
        <v>767</v>
      </c>
      <c r="C61" t="s">
        <v>1</v>
      </c>
      <c r="D61" t="s">
        <v>3</v>
      </c>
      <c r="M61">
        <v>1</v>
      </c>
      <c r="U61">
        <v>1</v>
      </c>
      <c r="X61" s="2">
        <v>1</v>
      </c>
      <c r="Y61" t="s">
        <v>4</v>
      </c>
      <c r="AA61">
        <v>1</v>
      </c>
      <c r="AD61">
        <v>1</v>
      </c>
      <c r="AE61">
        <v>1</v>
      </c>
      <c r="AI61">
        <v>8</v>
      </c>
      <c r="AJ61" s="14" t="s">
        <v>67</v>
      </c>
      <c r="AK61">
        <v>1</v>
      </c>
    </row>
    <row r="62" spans="1:38" x14ac:dyDescent="0.3">
      <c r="A62" s="2">
        <v>61</v>
      </c>
      <c r="B62" s="21" t="s">
        <v>767</v>
      </c>
      <c r="C62" t="s">
        <v>2</v>
      </c>
      <c r="D62" t="s">
        <v>3</v>
      </c>
      <c r="M62">
        <v>1</v>
      </c>
      <c r="U62">
        <v>1</v>
      </c>
      <c r="X62" s="2">
        <v>1</v>
      </c>
      <c r="Y62" t="s">
        <v>4</v>
      </c>
      <c r="AH62">
        <v>1</v>
      </c>
      <c r="AI62">
        <v>8</v>
      </c>
      <c r="AJ62" s="14" t="s">
        <v>68</v>
      </c>
      <c r="AK62">
        <v>1</v>
      </c>
    </row>
    <row r="63" spans="1:38" x14ac:dyDescent="0.3">
      <c r="A63" s="2">
        <v>62</v>
      </c>
      <c r="B63" s="21" t="s">
        <v>767</v>
      </c>
      <c r="C63" t="s">
        <v>1</v>
      </c>
      <c r="D63" t="s">
        <v>3</v>
      </c>
      <c r="J63">
        <v>1</v>
      </c>
      <c r="Q63">
        <v>1</v>
      </c>
      <c r="X63" s="2">
        <v>1</v>
      </c>
      <c r="Y63" t="s">
        <v>3</v>
      </c>
      <c r="Z63">
        <v>1</v>
      </c>
      <c r="AA63">
        <v>1</v>
      </c>
      <c r="AI63">
        <v>8</v>
      </c>
    </row>
    <row r="64" spans="1:38" x14ac:dyDescent="0.3">
      <c r="A64" s="2">
        <v>63</v>
      </c>
      <c r="B64" s="21" t="s">
        <v>767</v>
      </c>
      <c r="C64" t="s">
        <v>2</v>
      </c>
      <c r="D64" t="s">
        <v>3</v>
      </c>
      <c r="L64">
        <v>1</v>
      </c>
      <c r="O64">
        <v>1</v>
      </c>
      <c r="U64">
        <v>1</v>
      </c>
      <c r="X64" s="2">
        <v>1</v>
      </c>
      <c r="Y64" t="s">
        <v>4</v>
      </c>
      <c r="AB64">
        <v>1</v>
      </c>
      <c r="AD64">
        <v>1</v>
      </c>
      <c r="AI64">
        <v>7</v>
      </c>
      <c r="AJ64" s="14" t="s">
        <v>69</v>
      </c>
      <c r="AK64">
        <v>1</v>
      </c>
    </row>
    <row r="65" spans="1:38" x14ac:dyDescent="0.3">
      <c r="A65" s="2">
        <v>64</v>
      </c>
      <c r="B65" s="21" t="s">
        <v>767</v>
      </c>
      <c r="C65" t="s">
        <v>2</v>
      </c>
      <c r="D65" t="s">
        <v>3</v>
      </c>
      <c r="H65">
        <v>1</v>
      </c>
      <c r="P65">
        <v>1</v>
      </c>
      <c r="X65" s="2">
        <v>3</v>
      </c>
      <c r="AD65">
        <v>1</v>
      </c>
      <c r="AI65">
        <v>7</v>
      </c>
      <c r="AJ65" s="14" t="s">
        <v>70</v>
      </c>
      <c r="AK65">
        <v>3</v>
      </c>
    </row>
    <row r="66" spans="1:38" x14ac:dyDescent="0.3">
      <c r="A66" s="2">
        <v>65</v>
      </c>
      <c r="B66" s="21" t="s">
        <v>767</v>
      </c>
      <c r="C66" t="s">
        <v>1</v>
      </c>
      <c r="D66" t="s">
        <v>4</v>
      </c>
      <c r="K66">
        <v>1</v>
      </c>
      <c r="U66">
        <v>1</v>
      </c>
      <c r="X66" s="2">
        <v>2</v>
      </c>
      <c r="AD66">
        <v>1</v>
      </c>
      <c r="AF66">
        <v>1</v>
      </c>
      <c r="AG66">
        <v>1</v>
      </c>
      <c r="AI66">
        <v>5</v>
      </c>
      <c r="AJ66" s="14" t="s">
        <v>71</v>
      </c>
      <c r="AK66">
        <v>4</v>
      </c>
      <c r="AL66">
        <v>1</v>
      </c>
    </row>
    <row r="67" spans="1:38" x14ac:dyDescent="0.3">
      <c r="A67" s="2">
        <v>66</v>
      </c>
      <c r="B67" s="21" t="s">
        <v>767</v>
      </c>
      <c r="C67" t="s">
        <v>1</v>
      </c>
      <c r="D67" t="s">
        <v>3</v>
      </c>
      <c r="K67">
        <v>1</v>
      </c>
      <c r="U67">
        <v>1</v>
      </c>
      <c r="X67" s="2">
        <v>2</v>
      </c>
      <c r="AB67">
        <v>1</v>
      </c>
      <c r="AI67">
        <v>7</v>
      </c>
      <c r="AJ67" s="14" t="s">
        <v>72</v>
      </c>
      <c r="AK67">
        <v>11</v>
      </c>
    </row>
    <row r="68" spans="1:38" x14ac:dyDescent="0.3">
      <c r="A68" s="2">
        <v>67</v>
      </c>
      <c r="B68" s="21" t="s">
        <v>767</v>
      </c>
      <c r="C68" t="s">
        <v>2</v>
      </c>
      <c r="D68" t="s">
        <v>3</v>
      </c>
      <c r="H68">
        <v>1</v>
      </c>
      <c r="U68">
        <v>1</v>
      </c>
      <c r="X68" s="2">
        <v>3</v>
      </c>
      <c r="AH68">
        <v>1</v>
      </c>
      <c r="AI68">
        <v>8</v>
      </c>
      <c r="AJ68" s="14" t="s">
        <v>73</v>
      </c>
      <c r="AK68">
        <v>1</v>
      </c>
      <c r="AL68">
        <v>2</v>
      </c>
    </row>
    <row r="69" spans="1:38" x14ac:dyDescent="0.3">
      <c r="A69" s="2">
        <v>68</v>
      </c>
      <c r="B69" s="21" t="s">
        <v>767</v>
      </c>
      <c r="C69" t="s">
        <v>1</v>
      </c>
      <c r="D69" t="s">
        <v>3</v>
      </c>
      <c r="H69">
        <v>1</v>
      </c>
      <c r="L69">
        <v>1</v>
      </c>
      <c r="U69">
        <v>1</v>
      </c>
      <c r="X69" s="2">
        <v>1</v>
      </c>
      <c r="Y69" t="s">
        <v>4</v>
      </c>
      <c r="Z69">
        <v>1</v>
      </c>
      <c r="AA69">
        <v>1</v>
      </c>
      <c r="AI69">
        <v>8</v>
      </c>
      <c r="AJ69" s="14" t="s">
        <v>74</v>
      </c>
      <c r="AK69">
        <v>1</v>
      </c>
    </row>
    <row r="70" spans="1:38" x14ac:dyDescent="0.3">
      <c r="A70" s="2">
        <v>69</v>
      </c>
      <c r="B70" s="21" t="s">
        <v>767</v>
      </c>
      <c r="C70" t="s">
        <v>1</v>
      </c>
      <c r="D70" t="s">
        <v>3</v>
      </c>
      <c r="J70">
        <v>1</v>
      </c>
      <c r="U70">
        <v>1</v>
      </c>
      <c r="X70" s="2">
        <v>3</v>
      </c>
      <c r="Z70">
        <v>1</v>
      </c>
      <c r="AI70">
        <v>8</v>
      </c>
      <c r="AJ70" s="14" t="s">
        <v>75</v>
      </c>
      <c r="AK70">
        <v>1</v>
      </c>
      <c r="AL70">
        <v>8</v>
      </c>
    </row>
    <row r="71" spans="1:38" x14ac:dyDescent="0.3">
      <c r="A71" s="2">
        <v>70</v>
      </c>
      <c r="B71" s="21" t="s">
        <v>767</v>
      </c>
      <c r="C71" t="s">
        <v>1</v>
      </c>
      <c r="D71" t="s">
        <v>3</v>
      </c>
      <c r="E71" s="2">
        <v>1</v>
      </c>
      <c r="U71">
        <v>1</v>
      </c>
      <c r="V71">
        <v>1</v>
      </c>
      <c r="X71" s="2">
        <v>3</v>
      </c>
      <c r="Z71">
        <v>1</v>
      </c>
      <c r="AA71">
        <v>1</v>
      </c>
      <c r="AI71">
        <v>8</v>
      </c>
    </row>
    <row r="72" spans="1:38" x14ac:dyDescent="0.3">
      <c r="A72" s="2">
        <v>71</v>
      </c>
      <c r="B72" s="21" t="s">
        <v>767</v>
      </c>
      <c r="C72" t="s">
        <v>2</v>
      </c>
      <c r="D72" t="s">
        <v>3</v>
      </c>
      <c r="L72">
        <v>1</v>
      </c>
      <c r="U72">
        <v>1</v>
      </c>
      <c r="X72" s="2">
        <v>1</v>
      </c>
      <c r="Y72" t="s">
        <v>4</v>
      </c>
      <c r="AG72">
        <v>1</v>
      </c>
      <c r="AI72">
        <v>8</v>
      </c>
    </row>
    <row r="73" spans="1:38" x14ac:dyDescent="0.3">
      <c r="A73" s="2">
        <v>72</v>
      </c>
      <c r="B73" s="21" t="s">
        <v>767</v>
      </c>
      <c r="C73" t="s">
        <v>2</v>
      </c>
      <c r="D73" t="s">
        <v>3</v>
      </c>
      <c r="M73">
        <v>1</v>
      </c>
      <c r="U73">
        <v>1</v>
      </c>
      <c r="X73" s="2">
        <v>1</v>
      </c>
      <c r="Y73" t="s">
        <v>4</v>
      </c>
      <c r="Z73">
        <v>1</v>
      </c>
      <c r="AA73">
        <v>1</v>
      </c>
      <c r="AF73">
        <v>1</v>
      </c>
      <c r="AI73">
        <v>8</v>
      </c>
      <c r="AJ73" s="14" t="s">
        <v>68</v>
      </c>
      <c r="AK73">
        <v>1</v>
      </c>
    </row>
    <row r="74" spans="1:38" x14ac:dyDescent="0.3">
      <c r="A74" s="2">
        <v>73</v>
      </c>
      <c r="B74" s="21" t="s">
        <v>767</v>
      </c>
      <c r="C74" t="s">
        <v>1</v>
      </c>
      <c r="D74" t="s">
        <v>3</v>
      </c>
      <c r="H74">
        <v>1</v>
      </c>
      <c r="U74">
        <v>1</v>
      </c>
      <c r="X74" s="2">
        <v>1</v>
      </c>
      <c r="Y74" t="s">
        <v>4</v>
      </c>
      <c r="AA74">
        <v>1</v>
      </c>
      <c r="AI74">
        <v>7</v>
      </c>
    </row>
    <row r="75" spans="1:38" x14ac:dyDescent="0.3">
      <c r="A75" s="2">
        <v>74</v>
      </c>
      <c r="B75" s="21" t="s">
        <v>767</v>
      </c>
      <c r="C75" t="s">
        <v>1</v>
      </c>
      <c r="D75" t="s">
        <v>3</v>
      </c>
      <c r="F75">
        <v>1</v>
      </c>
      <c r="U75">
        <v>1</v>
      </c>
      <c r="V75">
        <v>1</v>
      </c>
      <c r="X75" s="2">
        <v>1</v>
      </c>
      <c r="Y75" t="s">
        <v>4</v>
      </c>
      <c r="Z75">
        <v>1</v>
      </c>
      <c r="AA75">
        <v>1</v>
      </c>
      <c r="AI75">
        <v>7</v>
      </c>
    </row>
    <row r="76" spans="1:38" x14ac:dyDescent="0.3">
      <c r="A76" s="2">
        <v>75</v>
      </c>
      <c r="B76" s="21" t="s">
        <v>767</v>
      </c>
      <c r="C76" t="s">
        <v>1</v>
      </c>
      <c r="D76" t="s">
        <v>3</v>
      </c>
      <c r="J76">
        <v>1</v>
      </c>
      <c r="U76">
        <v>1</v>
      </c>
      <c r="X76" s="2">
        <v>3</v>
      </c>
      <c r="Z76">
        <v>1</v>
      </c>
      <c r="AA76">
        <v>1</v>
      </c>
      <c r="AI76">
        <v>7</v>
      </c>
      <c r="AJ76" s="14" t="s">
        <v>76</v>
      </c>
      <c r="AK76">
        <v>6</v>
      </c>
    </row>
    <row r="77" spans="1:38" x14ac:dyDescent="0.3">
      <c r="A77" s="2">
        <v>76</v>
      </c>
      <c r="B77" s="21" t="s">
        <v>767</v>
      </c>
      <c r="C77" t="s">
        <v>1</v>
      </c>
      <c r="D77" t="s">
        <v>3</v>
      </c>
      <c r="E77" s="2">
        <v>1</v>
      </c>
      <c r="U77">
        <v>1</v>
      </c>
      <c r="X77" s="2">
        <v>1</v>
      </c>
      <c r="Y77" t="s">
        <v>4</v>
      </c>
      <c r="AF77">
        <v>1</v>
      </c>
      <c r="AI77">
        <v>10</v>
      </c>
    </row>
    <row r="78" spans="1:38" x14ac:dyDescent="0.3">
      <c r="A78" s="2">
        <v>77</v>
      </c>
      <c r="B78" s="21" t="s">
        <v>767</v>
      </c>
      <c r="C78" t="s">
        <v>2</v>
      </c>
      <c r="D78" t="s">
        <v>3</v>
      </c>
      <c r="J78">
        <v>1</v>
      </c>
      <c r="U78">
        <v>1</v>
      </c>
      <c r="X78" s="2">
        <v>3</v>
      </c>
      <c r="Z78">
        <v>1</v>
      </c>
      <c r="AA78">
        <v>1</v>
      </c>
      <c r="AI78">
        <v>9</v>
      </c>
      <c r="AJ78" s="14" t="s">
        <v>77</v>
      </c>
      <c r="AK78">
        <v>6</v>
      </c>
    </row>
    <row r="79" spans="1:38" x14ac:dyDescent="0.3">
      <c r="A79" s="2">
        <v>78</v>
      </c>
      <c r="B79" s="21" t="s">
        <v>767</v>
      </c>
      <c r="C79" t="s">
        <v>2</v>
      </c>
      <c r="D79" t="s">
        <v>3</v>
      </c>
      <c r="H79">
        <v>1</v>
      </c>
      <c r="U79">
        <v>1</v>
      </c>
      <c r="X79" s="2">
        <v>1</v>
      </c>
      <c r="Y79" t="s">
        <v>4</v>
      </c>
      <c r="AE79">
        <v>1</v>
      </c>
      <c r="AI79">
        <v>7</v>
      </c>
      <c r="AJ79" s="14" t="s">
        <v>78</v>
      </c>
      <c r="AK79">
        <v>2</v>
      </c>
    </row>
    <row r="80" spans="1:38" x14ac:dyDescent="0.3">
      <c r="A80" s="2">
        <v>79</v>
      </c>
      <c r="B80" s="21" t="s">
        <v>767</v>
      </c>
      <c r="C80" t="s">
        <v>1</v>
      </c>
      <c r="D80" t="s">
        <v>4</v>
      </c>
      <c r="L80">
        <v>1</v>
      </c>
      <c r="M80">
        <v>1</v>
      </c>
      <c r="U80">
        <v>1</v>
      </c>
      <c r="X80" s="2">
        <v>1</v>
      </c>
      <c r="Y80" t="s">
        <v>4</v>
      </c>
      <c r="Z80">
        <v>1</v>
      </c>
      <c r="AI80">
        <v>8</v>
      </c>
      <c r="AJ80" s="14" t="s">
        <v>79</v>
      </c>
      <c r="AK80">
        <v>2</v>
      </c>
    </row>
    <row r="81" spans="1:38" x14ac:dyDescent="0.3">
      <c r="A81" s="2">
        <v>80</v>
      </c>
      <c r="B81" s="21" t="s">
        <v>767</v>
      </c>
      <c r="C81" t="s">
        <v>1</v>
      </c>
      <c r="D81" t="s">
        <v>3</v>
      </c>
      <c r="K81">
        <v>1</v>
      </c>
      <c r="U81">
        <v>1</v>
      </c>
      <c r="X81" s="2">
        <v>2</v>
      </c>
      <c r="AD81">
        <v>1</v>
      </c>
      <c r="AI81">
        <v>7</v>
      </c>
      <c r="AJ81" s="14" t="s">
        <v>80</v>
      </c>
      <c r="AK81">
        <v>1</v>
      </c>
    </row>
    <row r="82" spans="1:38" x14ac:dyDescent="0.3">
      <c r="A82" s="2">
        <v>81</v>
      </c>
      <c r="B82" s="21" t="s">
        <v>767</v>
      </c>
      <c r="C82" t="s">
        <v>1</v>
      </c>
      <c r="D82" t="s">
        <v>3</v>
      </c>
      <c r="F82">
        <v>1</v>
      </c>
      <c r="U82">
        <v>1</v>
      </c>
      <c r="X82" s="2">
        <v>3</v>
      </c>
      <c r="AD82">
        <v>1</v>
      </c>
      <c r="AI82">
        <v>8</v>
      </c>
      <c r="AJ82" s="14" t="s">
        <v>81</v>
      </c>
      <c r="AK82">
        <v>1</v>
      </c>
    </row>
    <row r="83" spans="1:38" x14ac:dyDescent="0.3">
      <c r="A83" s="2">
        <v>82</v>
      </c>
      <c r="B83" s="21" t="s">
        <v>767</v>
      </c>
      <c r="C83" t="s">
        <v>1</v>
      </c>
      <c r="D83" t="s">
        <v>3</v>
      </c>
      <c r="I83">
        <v>1</v>
      </c>
      <c r="U83">
        <v>1</v>
      </c>
      <c r="X83" s="2">
        <v>3</v>
      </c>
      <c r="Z83">
        <v>1</v>
      </c>
      <c r="AA83">
        <v>1</v>
      </c>
      <c r="AI83">
        <v>8</v>
      </c>
    </row>
    <row r="84" spans="1:38" x14ac:dyDescent="0.3">
      <c r="A84" s="2">
        <v>83</v>
      </c>
      <c r="B84" s="21" t="s">
        <v>767</v>
      </c>
      <c r="C84" t="s">
        <v>2</v>
      </c>
      <c r="D84" t="s">
        <v>3</v>
      </c>
      <c r="I84">
        <v>1</v>
      </c>
      <c r="U84">
        <v>1</v>
      </c>
      <c r="X84" s="2">
        <v>1</v>
      </c>
      <c r="Y84" t="s">
        <v>4</v>
      </c>
      <c r="Z84">
        <v>1</v>
      </c>
      <c r="AI84">
        <v>8</v>
      </c>
      <c r="AJ84" s="14" t="s">
        <v>82</v>
      </c>
      <c r="AK84">
        <v>3</v>
      </c>
    </row>
    <row r="85" spans="1:38" x14ac:dyDescent="0.3">
      <c r="A85" s="2">
        <v>84</v>
      </c>
      <c r="B85" s="21" t="s">
        <v>767</v>
      </c>
      <c r="C85" t="s">
        <v>1</v>
      </c>
      <c r="D85" t="s">
        <v>3</v>
      </c>
      <c r="K85">
        <v>1</v>
      </c>
      <c r="W85">
        <v>1</v>
      </c>
      <c r="X85" s="2">
        <v>2</v>
      </c>
      <c r="AD85">
        <v>1</v>
      </c>
      <c r="AI85">
        <v>9</v>
      </c>
      <c r="AJ85" s="14" t="s">
        <v>83</v>
      </c>
      <c r="AK85">
        <v>1</v>
      </c>
    </row>
    <row r="86" spans="1:38" x14ac:dyDescent="0.3">
      <c r="A86" s="2">
        <v>85</v>
      </c>
      <c r="B86" s="21" t="s">
        <v>767</v>
      </c>
      <c r="C86" t="s">
        <v>1</v>
      </c>
      <c r="D86" t="s">
        <v>3</v>
      </c>
      <c r="I86">
        <v>1</v>
      </c>
      <c r="U86">
        <v>1</v>
      </c>
      <c r="X86" s="2">
        <v>3</v>
      </c>
      <c r="AA86">
        <v>1</v>
      </c>
      <c r="AI86">
        <v>10</v>
      </c>
    </row>
    <row r="87" spans="1:38" x14ac:dyDescent="0.3">
      <c r="A87" s="2">
        <v>86</v>
      </c>
      <c r="B87" s="21" t="s">
        <v>767</v>
      </c>
      <c r="C87" t="s">
        <v>1</v>
      </c>
      <c r="D87" t="s">
        <v>3</v>
      </c>
      <c r="F87">
        <v>1</v>
      </c>
      <c r="U87">
        <v>1</v>
      </c>
      <c r="X87" s="2">
        <v>3</v>
      </c>
      <c r="AA87">
        <v>1</v>
      </c>
      <c r="AB87">
        <v>1</v>
      </c>
      <c r="AI87">
        <v>10</v>
      </c>
      <c r="AJ87" s="14" t="s">
        <v>84</v>
      </c>
      <c r="AK87">
        <v>10</v>
      </c>
    </row>
    <row r="88" spans="1:38" x14ac:dyDescent="0.3">
      <c r="A88" s="2">
        <v>87</v>
      </c>
      <c r="B88" s="21" t="s">
        <v>767</v>
      </c>
      <c r="C88" t="s">
        <v>1</v>
      </c>
      <c r="D88" t="s">
        <v>4</v>
      </c>
      <c r="I88">
        <v>1</v>
      </c>
      <c r="U88">
        <v>1</v>
      </c>
      <c r="X88" s="2">
        <v>3</v>
      </c>
      <c r="Z88">
        <v>1</v>
      </c>
      <c r="AA88">
        <v>1</v>
      </c>
      <c r="AI88">
        <v>8</v>
      </c>
    </row>
    <row r="89" spans="1:38" x14ac:dyDescent="0.3">
      <c r="A89" s="2">
        <v>88</v>
      </c>
      <c r="B89" s="21" t="s">
        <v>767</v>
      </c>
      <c r="C89" t="s">
        <v>1</v>
      </c>
      <c r="D89" t="s">
        <v>3</v>
      </c>
      <c r="I89">
        <v>1</v>
      </c>
      <c r="R89">
        <v>1</v>
      </c>
      <c r="X89" s="2">
        <v>1</v>
      </c>
      <c r="Y89" t="s">
        <v>3</v>
      </c>
      <c r="AA89">
        <v>1</v>
      </c>
      <c r="AI89">
        <v>10</v>
      </c>
      <c r="AJ89" s="14" t="s">
        <v>41</v>
      </c>
      <c r="AK89">
        <v>1</v>
      </c>
    </row>
    <row r="90" spans="1:38" x14ac:dyDescent="0.3">
      <c r="A90" s="2">
        <v>89</v>
      </c>
      <c r="B90" s="21" t="s">
        <v>767</v>
      </c>
      <c r="C90" t="s">
        <v>2</v>
      </c>
      <c r="D90" t="s">
        <v>3</v>
      </c>
      <c r="F90">
        <v>1</v>
      </c>
      <c r="U90">
        <v>1</v>
      </c>
      <c r="X90" s="2">
        <v>1</v>
      </c>
      <c r="Y90" t="s">
        <v>4</v>
      </c>
      <c r="AC90">
        <v>1</v>
      </c>
      <c r="AI90">
        <v>7</v>
      </c>
      <c r="AJ90" s="14" t="s">
        <v>85</v>
      </c>
      <c r="AK90">
        <v>4</v>
      </c>
      <c r="AL90">
        <v>1</v>
      </c>
    </row>
    <row r="91" spans="1:38" x14ac:dyDescent="0.3">
      <c r="A91" s="2">
        <v>90</v>
      </c>
      <c r="B91" s="21" t="s">
        <v>767</v>
      </c>
      <c r="C91" t="s">
        <v>1</v>
      </c>
      <c r="D91" t="s">
        <v>3</v>
      </c>
      <c r="H91">
        <v>1</v>
      </c>
      <c r="U91">
        <v>1</v>
      </c>
      <c r="X91" s="2">
        <v>1</v>
      </c>
      <c r="Y91" t="s">
        <v>4</v>
      </c>
      <c r="Z91">
        <v>1</v>
      </c>
      <c r="AI91">
        <v>10</v>
      </c>
    </row>
    <row r="92" spans="1:38" x14ac:dyDescent="0.3">
      <c r="A92" s="2">
        <v>91</v>
      </c>
      <c r="B92" s="21" t="s">
        <v>767</v>
      </c>
      <c r="C92" t="s">
        <v>1</v>
      </c>
      <c r="D92" t="s">
        <v>3</v>
      </c>
      <c r="L92">
        <v>1</v>
      </c>
      <c r="O92">
        <v>1</v>
      </c>
      <c r="X92" s="2">
        <v>1</v>
      </c>
      <c r="Y92" t="s">
        <v>4</v>
      </c>
      <c r="AE92">
        <v>1</v>
      </c>
      <c r="AI92">
        <v>8</v>
      </c>
    </row>
    <row r="93" spans="1:38" x14ac:dyDescent="0.3">
      <c r="A93" s="2">
        <v>92</v>
      </c>
      <c r="B93" s="21" t="s">
        <v>767</v>
      </c>
      <c r="C93" t="s">
        <v>2</v>
      </c>
      <c r="D93" t="s">
        <v>3</v>
      </c>
      <c r="F93">
        <v>1</v>
      </c>
      <c r="U93">
        <v>1</v>
      </c>
      <c r="X93" s="2">
        <v>1</v>
      </c>
      <c r="Y93" t="s">
        <v>4</v>
      </c>
      <c r="AD93">
        <v>1</v>
      </c>
      <c r="AI93">
        <v>7</v>
      </c>
      <c r="AJ93" s="14" t="s">
        <v>44</v>
      </c>
      <c r="AK93">
        <v>1</v>
      </c>
    </row>
    <row r="94" spans="1:38" x14ac:dyDescent="0.3">
      <c r="A94" s="2">
        <v>93</v>
      </c>
      <c r="B94" s="21" t="s">
        <v>767</v>
      </c>
      <c r="C94" t="s">
        <v>1</v>
      </c>
      <c r="D94" t="s">
        <v>3</v>
      </c>
      <c r="F94">
        <v>1</v>
      </c>
      <c r="U94">
        <v>1</v>
      </c>
      <c r="X94" s="2">
        <v>1</v>
      </c>
      <c r="Y94" t="s">
        <v>4</v>
      </c>
      <c r="Z94">
        <v>1</v>
      </c>
      <c r="AA94">
        <v>1</v>
      </c>
      <c r="AE94">
        <v>1</v>
      </c>
      <c r="AG94">
        <v>1</v>
      </c>
      <c r="AI94">
        <v>10</v>
      </c>
    </row>
    <row r="95" spans="1:38" x14ac:dyDescent="0.3">
      <c r="A95" s="2">
        <v>94</v>
      </c>
      <c r="B95" s="21" t="s">
        <v>767</v>
      </c>
      <c r="C95" t="s">
        <v>2</v>
      </c>
      <c r="D95" t="s">
        <v>4</v>
      </c>
      <c r="M95">
        <v>1</v>
      </c>
      <c r="U95">
        <v>1</v>
      </c>
      <c r="X95" s="2">
        <v>1</v>
      </c>
      <c r="Y95" t="s">
        <v>4</v>
      </c>
      <c r="AB95">
        <v>1</v>
      </c>
      <c r="AI95">
        <v>6</v>
      </c>
      <c r="AJ95" s="14" t="s">
        <v>86</v>
      </c>
      <c r="AK95">
        <v>6</v>
      </c>
    </row>
    <row r="96" spans="1:38" x14ac:dyDescent="0.3">
      <c r="A96" s="2">
        <v>95</v>
      </c>
      <c r="B96" s="21" t="s">
        <v>767</v>
      </c>
      <c r="C96" t="s">
        <v>2</v>
      </c>
      <c r="D96" t="s">
        <v>3</v>
      </c>
      <c r="I96">
        <v>1</v>
      </c>
      <c r="U96">
        <v>1</v>
      </c>
      <c r="X96" s="2">
        <v>3</v>
      </c>
      <c r="Z96">
        <v>1</v>
      </c>
      <c r="AA96">
        <v>1</v>
      </c>
      <c r="AI96">
        <v>8</v>
      </c>
    </row>
    <row r="97" spans="1:37" x14ac:dyDescent="0.3">
      <c r="A97" s="2">
        <v>96</v>
      </c>
      <c r="B97" s="21" t="s">
        <v>767</v>
      </c>
      <c r="C97" t="s">
        <v>2</v>
      </c>
      <c r="D97" t="s">
        <v>3</v>
      </c>
      <c r="F97">
        <v>1</v>
      </c>
      <c r="U97">
        <v>1</v>
      </c>
      <c r="X97" s="2">
        <v>1</v>
      </c>
      <c r="Y97" t="s">
        <v>3</v>
      </c>
      <c r="Z97">
        <v>1</v>
      </c>
      <c r="AA97">
        <v>1</v>
      </c>
      <c r="AI97">
        <v>10</v>
      </c>
    </row>
    <row r="98" spans="1:37" x14ac:dyDescent="0.3">
      <c r="A98" s="2">
        <v>97</v>
      </c>
      <c r="B98" s="21" t="s">
        <v>767</v>
      </c>
      <c r="C98" t="s">
        <v>2</v>
      </c>
      <c r="D98" t="s">
        <v>3</v>
      </c>
      <c r="J98">
        <v>1</v>
      </c>
      <c r="S98">
        <v>1</v>
      </c>
      <c r="X98" s="2">
        <v>3</v>
      </c>
      <c r="Z98">
        <v>1</v>
      </c>
      <c r="AA98">
        <v>1</v>
      </c>
      <c r="AI98">
        <v>8</v>
      </c>
      <c r="AJ98" s="14" t="s">
        <v>44</v>
      </c>
      <c r="AK98">
        <v>1</v>
      </c>
    </row>
    <row r="99" spans="1:37" x14ac:dyDescent="0.3">
      <c r="A99" s="2">
        <v>98</v>
      </c>
      <c r="B99" s="21" t="s">
        <v>767</v>
      </c>
      <c r="C99" t="s">
        <v>2</v>
      </c>
      <c r="D99" t="s">
        <v>3</v>
      </c>
      <c r="I99">
        <v>1</v>
      </c>
      <c r="U99">
        <v>1</v>
      </c>
      <c r="X99" s="2">
        <v>3</v>
      </c>
      <c r="Z99">
        <v>1</v>
      </c>
      <c r="AA99">
        <v>1</v>
      </c>
      <c r="AI99">
        <v>10</v>
      </c>
    </row>
    <row r="100" spans="1:37" x14ac:dyDescent="0.3">
      <c r="A100" s="2">
        <v>99</v>
      </c>
      <c r="B100" s="21" t="s">
        <v>767</v>
      </c>
      <c r="C100" t="s">
        <v>2</v>
      </c>
      <c r="D100" t="s">
        <v>3</v>
      </c>
      <c r="I100">
        <v>1</v>
      </c>
      <c r="U100">
        <v>1</v>
      </c>
      <c r="X100" s="2">
        <v>3</v>
      </c>
      <c r="AA100">
        <v>1</v>
      </c>
      <c r="AI100">
        <v>9</v>
      </c>
      <c r="AJ100" s="14" t="s">
        <v>87</v>
      </c>
      <c r="AK100">
        <v>1</v>
      </c>
    </row>
    <row r="101" spans="1:37" x14ac:dyDescent="0.3">
      <c r="A101" s="2">
        <v>100</v>
      </c>
      <c r="B101" s="21" t="s">
        <v>767</v>
      </c>
      <c r="C101" t="s">
        <v>1</v>
      </c>
      <c r="D101" t="s">
        <v>3</v>
      </c>
      <c r="E101" s="2">
        <v>1</v>
      </c>
      <c r="U101">
        <v>1</v>
      </c>
      <c r="X101" s="2">
        <v>1</v>
      </c>
      <c r="Y101" t="s">
        <v>3</v>
      </c>
      <c r="AF101">
        <v>1</v>
      </c>
      <c r="AI101">
        <v>9</v>
      </c>
      <c r="AJ101" s="14" t="s">
        <v>68</v>
      </c>
      <c r="AK101">
        <v>1</v>
      </c>
    </row>
    <row r="102" spans="1:37" x14ac:dyDescent="0.3">
      <c r="A102" s="2">
        <v>101</v>
      </c>
      <c r="B102" s="21" t="s">
        <v>767</v>
      </c>
      <c r="C102" t="s">
        <v>2</v>
      </c>
      <c r="D102" t="s">
        <v>3</v>
      </c>
      <c r="E102" s="2">
        <v>1</v>
      </c>
      <c r="U102">
        <v>1</v>
      </c>
      <c r="X102" s="2">
        <v>1</v>
      </c>
      <c r="Y102" t="s">
        <v>3</v>
      </c>
      <c r="AA102">
        <v>1</v>
      </c>
      <c r="AI102">
        <v>8</v>
      </c>
    </row>
    <row r="103" spans="1:37" x14ac:dyDescent="0.3">
      <c r="A103" s="2">
        <v>102</v>
      </c>
      <c r="B103" s="21" t="s">
        <v>767</v>
      </c>
      <c r="C103" t="s">
        <v>1</v>
      </c>
      <c r="D103" t="s">
        <v>3</v>
      </c>
      <c r="K103">
        <v>1</v>
      </c>
      <c r="U103">
        <v>1</v>
      </c>
      <c r="X103" s="2">
        <v>2</v>
      </c>
      <c r="Z103">
        <v>1</v>
      </c>
      <c r="AE103">
        <v>1</v>
      </c>
      <c r="AG103">
        <v>1</v>
      </c>
      <c r="AI103">
        <v>9</v>
      </c>
    </row>
    <row r="104" spans="1:37" x14ac:dyDescent="0.3">
      <c r="A104" s="2">
        <v>103</v>
      </c>
      <c r="B104" s="21" t="s">
        <v>767</v>
      </c>
      <c r="C104" t="s">
        <v>2</v>
      </c>
      <c r="D104" t="s">
        <v>3</v>
      </c>
      <c r="I104">
        <v>1</v>
      </c>
      <c r="U104">
        <v>1</v>
      </c>
      <c r="X104" s="2">
        <v>3</v>
      </c>
      <c r="Z104">
        <v>1</v>
      </c>
      <c r="AA104">
        <v>1</v>
      </c>
      <c r="AI104" t="s">
        <v>764</v>
      </c>
      <c r="AJ104" s="14" t="s">
        <v>88</v>
      </c>
      <c r="AK104">
        <v>10</v>
      </c>
    </row>
    <row r="105" spans="1:37" x14ac:dyDescent="0.3">
      <c r="A105" s="2">
        <v>104</v>
      </c>
      <c r="B105" s="21" t="s">
        <v>767</v>
      </c>
      <c r="C105" t="s">
        <v>2</v>
      </c>
      <c r="D105" t="s">
        <v>3</v>
      </c>
      <c r="E105" s="2">
        <v>1</v>
      </c>
      <c r="I105">
        <v>1</v>
      </c>
      <c r="S105">
        <v>1</v>
      </c>
      <c r="X105" s="2">
        <v>1</v>
      </c>
      <c r="Y105" t="s">
        <v>4</v>
      </c>
      <c r="AD105">
        <v>1</v>
      </c>
      <c r="AI105">
        <v>8</v>
      </c>
    </row>
    <row r="106" spans="1:37" x14ac:dyDescent="0.3">
      <c r="A106" s="2">
        <v>105</v>
      </c>
      <c r="B106" s="21" t="s">
        <v>767</v>
      </c>
      <c r="C106" t="s">
        <v>1</v>
      </c>
      <c r="D106" t="s">
        <v>3</v>
      </c>
      <c r="F106">
        <v>1</v>
      </c>
      <c r="U106">
        <v>1</v>
      </c>
      <c r="X106" s="2">
        <v>1</v>
      </c>
      <c r="Y106" t="s">
        <v>3</v>
      </c>
      <c r="AG106">
        <v>1</v>
      </c>
      <c r="AI106">
        <v>9</v>
      </c>
    </row>
    <row r="107" spans="1:37" x14ac:dyDescent="0.3">
      <c r="A107" s="2">
        <v>106</v>
      </c>
      <c r="B107" s="21" t="s">
        <v>767</v>
      </c>
      <c r="C107" t="s">
        <v>2</v>
      </c>
      <c r="D107" t="s">
        <v>3</v>
      </c>
      <c r="E107" s="2">
        <v>1</v>
      </c>
      <c r="U107">
        <v>1</v>
      </c>
      <c r="X107" s="2">
        <v>1</v>
      </c>
      <c r="Y107" t="s">
        <v>4</v>
      </c>
      <c r="Z107">
        <v>1</v>
      </c>
      <c r="AI107">
        <v>7</v>
      </c>
      <c r="AJ107" s="14" t="s">
        <v>44</v>
      </c>
      <c r="AK107">
        <v>1</v>
      </c>
    </row>
    <row r="108" spans="1:37" x14ac:dyDescent="0.3">
      <c r="A108" s="2">
        <v>107</v>
      </c>
      <c r="B108" s="21" t="s">
        <v>767</v>
      </c>
      <c r="C108" t="s">
        <v>1</v>
      </c>
      <c r="D108" t="s">
        <v>3</v>
      </c>
      <c r="F108">
        <v>1</v>
      </c>
      <c r="U108">
        <v>1</v>
      </c>
      <c r="X108" s="2">
        <v>1</v>
      </c>
      <c r="Y108" t="s">
        <v>4</v>
      </c>
      <c r="AD108">
        <v>1</v>
      </c>
      <c r="AI108">
        <v>7</v>
      </c>
      <c r="AJ108" s="14" t="s">
        <v>89</v>
      </c>
      <c r="AK108">
        <v>1</v>
      </c>
    </row>
    <row r="109" spans="1:37" x14ac:dyDescent="0.3">
      <c r="A109" s="2">
        <v>108</v>
      </c>
      <c r="B109" s="21" t="s">
        <v>767</v>
      </c>
      <c r="C109" t="s">
        <v>1</v>
      </c>
      <c r="D109" t="s">
        <v>3</v>
      </c>
      <c r="K109">
        <v>1</v>
      </c>
      <c r="U109">
        <v>1</v>
      </c>
      <c r="X109" s="2">
        <v>2</v>
      </c>
      <c r="AD109">
        <v>1</v>
      </c>
      <c r="AI109">
        <v>8</v>
      </c>
      <c r="AJ109" s="14" t="s">
        <v>90</v>
      </c>
      <c r="AK109">
        <v>1</v>
      </c>
    </row>
    <row r="110" spans="1:37" x14ac:dyDescent="0.3">
      <c r="A110" s="2">
        <v>109</v>
      </c>
      <c r="B110" s="21" t="s">
        <v>767</v>
      </c>
      <c r="C110" t="s">
        <v>2</v>
      </c>
      <c r="D110" t="s">
        <v>3</v>
      </c>
      <c r="H110">
        <v>1</v>
      </c>
      <c r="Q110">
        <v>1</v>
      </c>
      <c r="X110" s="2">
        <v>1</v>
      </c>
      <c r="Y110" t="s">
        <v>3</v>
      </c>
      <c r="AB110">
        <v>1</v>
      </c>
      <c r="AI110">
        <v>10</v>
      </c>
      <c r="AJ110" s="14" t="s">
        <v>44</v>
      </c>
      <c r="AK110">
        <v>1</v>
      </c>
    </row>
    <row r="111" spans="1:37" x14ac:dyDescent="0.3">
      <c r="A111" s="2">
        <v>110</v>
      </c>
      <c r="B111" s="21" t="s">
        <v>767</v>
      </c>
      <c r="C111" t="s">
        <v>1</v>
      </c>
      <c r="D111" t="s">
        <v>3</v>
      </c>
      <c r="K111">
        <v>1</v>
      </c>
      <c r="U111">
        <v>1</v>
      </c>
      <c r="X111" s="2">
        <v>2</v>
      </c>
      <c r="AD111">
        <v>1</v>
      </c>
      <c r="AI111">
        <v>6</v>
      </c>
      <c r="AJ111" s="14" t="s">
        <v>91</v>
      </c>
      <c r="AK111">
        <v>1</v>
      </c>
    </row>
    <row r="112" spans="1:37" x14ac:dyDescent="0.3">
      <c r="A112" s="2">
        <v>111</v>
      </c>
      <c r="B112" s="21" t="s">
        <v>767</v>
      </c>
      <c r="C112" t="s">
        <v>1</v>
      </c>
      <c r="D112" t="s">
        <v>3</v>
      </c>
      <c r="L112">
        <v>1</v>
      </c>
      <c r="U112">
        <v>1</v>
      </c>
      <c r="X112" s="2">
        <v>1</v>
      </c>
      <c r="Y112" t="s">
        <v>4</v>
      </c>
      <c r="AD112">
        <v>1</v>
      </c>
      <c r="AI112">
        <v>8</v>
      </c>
    </row>
    <row r="113" spans="1:37" x14ac:dyDescent="0.3">
      <c r="A113" s="2">
        <v>112</v>
      </c>
      <c r="B113" s="21" t="s">
        <v>767</v>
      </c>
      <c r="C113" t="s">
        <v>1</v>
      </c>
      <c r="D113" t="s">
        <v>3</v>
      </c>
      <c r="K113">
        <v>1</v>
      </c>
      <c r="U113">
        <v>1</v>
      </c>
      <c r="X113" s="2">
        <v>2</v>
      </c>
      <c r="AD113">
        <v>1</v>
      </c>
      <c r="AI113">
        <v>6</v>
      </c>
      <c r="AJ113" s="14" t="s">
        <v>92</v>
      </c>
      <c r="AK113">
        <v>1</v>
      </c>
    </row>
    <row r="114" spans="1:37" x14ac:dyDescent="0.3">
      <c r="A114" s="2">
        <v>113</v>
      </c>
      <c r="B114" s="21" t="s">
        <v>767</v>
      </c>
      <c r="C114" t="s">
        <v>1</v>
      </c>
      <c r="D114" t="s">
        <v>3</v>
      </c>
      <c r="H114">
        <v>1</v>
      </c>
      <c r="R114">
        <v>1</v>
      </c>
      <c r="X114" s="2">
        <v>1</v>
      </c>
      <c r="Y114" t="s">
        <v>4</v>
      </c>
      <c r="AD114">
        <v>1</v>
      </c>
      <c r="AI114">
        <v>8</v>
      </c>
    </row>
    <row r="115" spans="1:37" x14ac:dyDescent="0.3">
      <c r="A115" s="2">
        <v>114</v>
      </c>
      <c r="B115" s="21" t="s">
        <v>767</v>
      </c>
      <c r="C115" t="s">
        <v>2</v>
      </c>
      <c r="D115" t="s">
        <v>3</v>
      </c>
      <c r="I115">
        <v>1</v>
      </c>
      <c r="U115">
        <v>1</v>
      </c>
      <c r="X115" s="2">
        <v>3</v>
      </c>
      <c r="Z115">
        <v>1</v>
      </c>
      <c r="AA115">
        <v>1</v>
      </c>
      <c r="AI115">
        <v>9</v>
      </c>
      <c r="AJ115" s="14" t="s">
        <v>93</v>
      </c>
      <c r="AK115">
        <v>1</v>
      </c>
    </row>
    <row r="116" spans="1:37" x14ac:dyDescent="0.3">
      <c r="A116" s="2">
        <v>115</v>
      </c>
      <c r="B116" s="21" t="s">
        <v>767</v>
      </c>
      <c r="C116" t="s">
        <v>2</v>
      </c>
      <c r="D116" t="s">
        <v>3</v>
      </c>
      <c r="I116">
        <v>1</v>
      </c>
      <c r="U116">
        <v>1</v>
      </c>
      <c r="X116" s="2">
        <v>3</v>
      </c>
      <c r="Z116">
        <v>1</v>
      </c>
      <c r="AI116">
        <v>9</v>
      </c>
      <c r="AJ116" s="14" t="s">
        <v>44</v>
      </c>
      <c r="AK116">
        <v>1</v>
      </c>
    </row>
    <row r="117" spans="1:37" x14ac:dyDescent="0.3">
      <c r="A117" s="2">
        <v>116</v>
      </c>
      <c r="B117" s="21" t="s">
        <v>767</v>
      </c>
      <c r="C117" t="s">
        <v>2</v>
      </c>
      <c r="D117" t="s">
        <v>3</v>
      </c>
      <c r="E117" s="2">
        <v>1</v>
      </c>
      <c r="U117">
        <v>1</v>
      </c>
      <c r="X117" s="2">
        <v>1</v>
      </c>
      <c r="Y117" t="s">
        <v>4</v>
      </c>
      <c r="AA117">
        <v>1</v>
      </c>
      <c r="AI117">
        <v>8</v>
      </c>
    </row>
    <row r="118" spans="1:37" x14ac:dyDescent="0.3">
      <c r="A118" s="2">
        <v>117</v>
      </c>
      <c r="B118" s="21" t="s">
        <v>767</v>
      </c>
      <c r="C118" t="s">
        <v>1</v>
      </c>
      <c r="D118" t="s">
        <v>3</v>
      </c>
      <c r="I118">
        <v>1</v>
      </c>
      <c r="U118">
        <v>1</v>
      </c>
      <c r="X118" s="2">
        <v>3</v>
      </c>
      <c r="AA118">
        <v>1</v>
      </c>
      <c r="AI118">
        <v>9</v>
      </c>
      <c r="AJ118" s="14" t="s">
        <v>94</v>
      </c>
      <c r="AK118">
        <v>1</v>
      </c>
    </row>
    <row r="119" spans="1:37" x14ac:dyDescent="0.3">
      <c r="A119" s="2">
        <v>118</v>
      </c>
      <c r="B119" s="21" t="s">
        <v>767</v>
      </c>
      <c r="C119" t="s">
        <v>2</v>
      </c>
      <c r="D119" t="s">
        <v>3</v>
      </c>
      <c r="E119" s="2">
        <v>1</v>
      </c>
      <c r="U119">
        <v>1</v>
      </c>
      <c r="X119" s="2">
        <v>1</v>
      </c>
      <c r="Y119" t="s">
        <v>4</v>
      </c>
      <c r="AA119">
        <v>1</v>
      </c>
      <c r="AI119">
        <v>8</v>
      </c>
      <c r="AJ119" s="14" t="s">
        <v>44</v>
      </c>
      <c r="AK119">
        <v>1</v>
      </c>
    </row>
    <row r="120" spans="1:37" x14ac:dyDescent="0.3">
      <c r="A120" s="2">
        <v>119</v>
      </c>
      <c r="B120" s="21" t="s">
        <v>767</v>
      </c>
      <c r="C120" t="s">
        <v>1</v>
      </c>
      <c r="D120" t="s">
        <v>3</v>
      </c>
      <c r="L120">
        <v>1</v>
      </c>
      <c r="P120">
        <v>1</v>
      </c>
      <c r="X120" s="2">
        <v>1</v>
      </c>
      <c r="Y120" t="s">
        <v>4</v>
      </c>
      <c r="Z120">
        <v>1</v>
      </c>
      <c r="AI120">
        <v>10</v>
      </c>
      <c r="AJ120" s="14" t="s">
        <v>95</v>
      </c>
      <c r="AK120">
        <v>1</v>
      </c>
    </row>
    <row r="121" spans="1:37" x14ac:dyDescent="0.3">
      <c r="A121" s="2">
        <v>120</v>
      </c>
      <c r="B121" s="21" t="s">
        <v>767</v>
      </c>
      <c r="C121" t="s">
        <v>2</v>
      </c>
      <c r="D121" t="s">
        <v>3</v>
      </c>
      <c r="E121" s="2">
        <v>1</v>
      </c>
      <c r="M121">
        <v>1</v>
      </c>
      <c r="U121">
        <v>1</v>
      </c>
      <c r="X121" s="2">
        <v>3</v>
      </c>
      <c r="AE121">
        <v>1</v>
      </c>
      <c r="AI121">
        <v>8</v>
      </c>
      <c r="AJ121" s="14" t="s">
        <v>87</v>
      </c>
      <c r="AK121">
        <v>1</v>
      </c>
    </row>
    <row r="122" spans="1:37" x14ac:dyDescent="0.3">
      <c r="A122" s="2">
        <v>121</v>
      </c>
      <c r="B122" s="21" t="s">
        <v>767</v>
      </c>
      <c r="C122" t="s">
        <v>1</v>
      </c>
      <c r="D122" t="s">
        <v>3</v>
      </c>
      <c r="E122" s="2">
        <v>1</v>
      </c>
      <c r="U122">
        <v>1</v>
      </c>
      <c r="X122" s="2">
        <v>1</v>
      </c>
      <c r="Y122" t="s">
        <v>4</v>
      </c>
      <c r="AA122">
        <v>1</v>
      </c>
      <c r="AE122">
        <v>1</v>
      </c>
      <c r="AI122">
        <v>8</v>
      </c>
      <c r="AJ122" s="14" t="s">
        <v>96</v>
      </c>
      <c r="AK122">
        <v>2</v>
      </c>
    </row>
    <row r="123" spans="1:37" x14ac:dyDescent="0.3">
      <c r="A123" s="2">
        <v>122</v>
      </c>
      <c r="B123" s="21" t="s">
        <v>767</v>
      </c>
      <c r="C123" t="s">
        <v>1</v>
      </c>
      <c r="D123" t="s">
        <v>3</v>
      </c>
      <c r="E123" s="2">
        <v>1</v>
      </c>
      <c r="S123">
        <v>1</v>
      </c>
      <c r="X123" s="2">
        <v>1</v>
      </c>
      <c r="Y123" t="s">
        <v>4</v>
      </c>
      <c r="AF123">
        <v>1</v>
      </c>
      <c r="AI123">
        <v>9</v>
      </c>
    </row>
    <row r="124" spans="1:37" x14ac:dyDescent="0.3">
      <c r="A124" s="2">
        <v>123</v>
      </c>
      <c r="B124" s="21" t="s">
        <v>767</v>
      </c>
      <c r="C124" t="s">
        <v>1</v>
      </c>
      <c r="D124" t="s">
        <v>3</v>
      </c>
      <c r="K124">
        <v>1</v>
      </c>
      <c r="U124">
        <v>1</v>
      </c>
      <c r="X124" s="2">
        <v>1</v>
      </c>
      <c r="Y124" t="s">
        <v>4</v>
      </c>
      <c r="AF124">
        <v>1</v>
      </c>
      <c r="AI124">
        <v>3</v>
      </c>
      <c r="AJ124" s="14" t="s">
        <v>97</v>
      </c>
      <c r="AK124">
        <v>13</v>
      </c>
    </row>
    <row r="125" spans="1:37" x14ac:dyDescent="0.3">
      <c r="A125" s="2">
        <v>124</v>
      </c>
      <c r="B125" s="21" t="s">
        <v>767</v>
      </c>
      <c r="C125" t="s">
        <v>2</v>
      </c>
      <c r="D125" t="s">
        <v>3</v>
      </c>
      <c r="E125" s="2">
        <v>1</v>
      </c>
      <c r="U125">
        <v>1</v>
      </c>
      <c r="X125" s="2">
        <v>1</v>
      </c>
      <c r="Y125" t="s">
        <v>4</v>
      </c>
      <c r="Z125">
        <v>1</v>
      </c>
      <c r="AI125">
        <v>10</v>
      </c>
    </row>
    <row r="126" spans="1:37" x14ac:dyDescent="0.3">
      <c r="A126" s="2">
        <v>125</v>
      </c>
      <c r="B126" s="21" t="s">
        <v>767</v>
      </c>
      <c r="C126" t="s">
        <v>1</v>
      </c>
      <c r="D126" t="s">
        <v>3</v>
      </c>
      <c r="E126" s="2">
        <v>1</v>
      </c>
      <c r="U126">
        <v>1</v>
      </c>
      <c r="X126" s="2">
        <v>3</v>
      </c>
      <c r="AD126">
        <v>1</v>
      </c>
      <c r="AI126">
        <v>9</v>
      </c>
    </row>
    <row r="127" spans="1:37" x14ac:dyDescent="0.3">
      <c r="A127" s="2">
        <v>126</v>
      </c>
      <c r="B127" s="21" t="s">
        <v>767</v>
      </c>
      <c r="C127" t="s">
        <v>1</v>
      </c>
      <c r="D127" t="s">
        <v>3</v>
      </c>
      <c r="F127">
        <v>1</v>
      </c>
      <c r="U127">
        <v>1</v>
      </c>
      <c r="V127">
        <v>1</v>
      </c>
      <c r="X127" s="2">
        <v>3</v>
      </c>
      <c r="AE127">
        <v>1</v>
      </c>
      <c r="AI127">
        <v>10</v>
      </c>
    </row>
    <row r="128" spans="1:37" x14ac:dyDescent="0.3">
      <c r="A128" s="2">
        <v>127</v>
      </c>
      <c r="B128" s="21" t="s">
        <v>767</v>
      </c>
      <c r="C128" t="s">
        <v>1</v>
      </c>
      <c r="D128" t="s">
        <v>3</v>
      </c>
      <c r="I128">
        <v>1</v>
      </c>
      <c r="U128">
        <v>1</v>
      </c>
      <c r="X128" s="2">
        <v>1</v>
      </c>
      <c r="Y128" t="s">
        <v>3</v>
      </c>
      <c r="Z128">
        <v>1</v>
      </c>
      <c r="AI128">
        <v>8</v>
      </c>
    </row>
    <row r="129" spans="1:37" x14ac:dyDescent="0.3">
      <c r="A129" s="2">
        <v>128</v>
      </c>
      <c r="B129" s="21" t="s">
        <v>767</v>
      </c>
      <c r="C129" t="s">
        <v>1</v>
      </c>
      <c r="D129" t="s">
        <v>4</v>
      </c>
      <c r="F129">
        <v>1</v>
      </c>
      <c r="U129">
        <v>1</v>
      </c>
      <c r="X129" s="2">
        <v>1</v>
      </c>
      <c r="Y129" t="s">
        <v>4</v>
      </c>
      <c r="AD129">
        <v>1</v>
      </c>
      <c r="AI129">
        <v>8</v>
      </c>
    </row>
    <row r="130" spans="1:37" x14ac:dyDescent="0.3">
      <c r="A130" s="2">
        <v>129</v>
      </c>
      <c r="B130" s="21" t="s">
        <v>767</v>
      </c>
      <c r="C130" t="s">
        <v>2</v>
      </c>
      <c r="D130" t="s">
        <v>3</v>
      </c>
      <c r="M130">
        <v>1</v>
      </c>
      <c r="U130">
        <v>1</v>
      </c>
      <c r="X130" s="2">
        <v>1</v>
      </c>
      <c r="Y130" t="s">
        <v>4</v>
      </c>
      <c r="AD130">
        <v>1</v>
      </c>
      <c r="AI130">
        <v>7</v>
      </c>
      <c r="AJ130" s="14" t="s">
        <v>98</v>
      </c>
      <c r="AK130">
        <v>5</v>
      </c>
    </row>
    <row r="131" spans="1:37" x14ac:dyDescent="0.3">
      <c r="A131" s="2">
        <v>130</v>
      </c>
      <c r="B131" s="21" t="s">
        <v>767</v>
      </c>
      <c r="C131" t="s">
        <v>1</v>
      </c>
      <c r="D131" t="s">
        <v>3</v>
      </c>
      <c r="M131">
        <v>1</v>
      </c>
      <c r="U131">
        <v>1</v>
      </c>
      <c r="X131" s="2">
        <v>1</v>
      </c>
      <c r="Y131" t="s">
        <v>4</v>
      </c>
      <c r="Z131">
        <v>1</v>
      </c>
      <c r="AA131">
        <v>1</v>
      </c>
      <c r="AI131">
        <v>9</v>
      </c>
      <c r="AJ131" s="14" t="s">
        <v>99</v>
      </c>
      <c r="AK131">
        <v>1</v>
      </c>
    </row>
    <row r="132" spans="1:37" x14ac:dyDescent="0.3">
      <c r="A132" s="2">
        <v>131</v>
      </c>
      <c r="B132" s="21" t="s">
        <v>767</v>
      </c>
      <c r="C132" t="s">
        <v>1</v>
      </c>
      <c r="D132" t="s">
        <v>3</v>
      </c>
      <c r="E132" s="2">
        <v>1</v>
      </c>
      <c r="U132">
        <v>1</v>
      </c>
      <c r="X132" s="2">
        <v>1</v>
      </c>
      <c r="Y132" t="s">
        <v>4</v>
      </c>
      <c r="AH132">
        <v>1</v>
      </c>
      <c r="AI132">
        <v>10</v>
      </c>
    </row>
    <row r="133" spans="1:37" x14ac:dyDescent="0.3">
      <c r="A133" s="2">
        <v>132</v>
      </c>
      <c r="B133" s="21" t="s">
        <v>767</v>
      </c>
      <c r="C133" t="s">
        <v>2</v>
      </c>
      <c r="D133" t="s">
        <v>3</v>
      </c>
      <c r="E133" s="2">
        <v>1</v>
      </c>
      <c r="V133">
        <v>1</v>
      </c>
      <c r="X133" s="2">
        <v>1</v>
      </c>
      <c r="Y133" t="s">
        <v>4</v>
      </c>
      <c r="Z133">
        <v>1</v>
      </c>
      <c r="AA133">
        <v>1</v>
      </c>
      <c r="AI133">
        <v>9</v>
      </c>
      <c r="AJ133" s="14" t="s">
        <v>100</v>
      </c>
      <c r="AK133">
        <v>1</v>
      </c>
    </row>
    <row r="134" spans="1:37" x14ac:dyDescent="0.3">
      <c r="A134" s="2">
        <v>133</v>
      </c>
      <c r="B134" s="21" t="s">
        <v>767</v>
      </c>
      <c r="C134" t="s">
        <v>1</v>
      </c>
      <c r="D134" t="s">
        <v>3</v>
      </c>
      <c r="I134">
        <v>1</v>
      </c>
      <c r="U134">
        <v>1</v>
      </c>
      <c r="X134" s="2">
        <v>3</v>
      </c>
      <c r="Z134">
        <v>1</v>
      </c>
      <c r="AI134">
        <v>9</v>
      </c>
    </row>
    <row r="135" spans="1:37" x14ac:dyDescent="0.3">
      <c r="A135" s="2">
        <v>134</v>
      </c>
      <c r="B135" s="21" t="s">
        <v>767</v>
      </c>
      <c r="C135" t="s">
        <v>2</v>
      </c>
      <c r="D135" t="s">
        <v>3</v>
      </c>
      <c r="J135">
        <v>1</v>
      </c>
      <c r="U135">
        <v>1</v>
      </c>
      <c r="X135" s="2">
        <v>1</v>
      </c>
      <c r="Y135" t="s">
        <v>4</v>
      </c>
      <c r="Z135">
        <v>1</v>
      </c>
      <c r="AI135">
        <v>8</v>
      </c>
      <c r="AJ135" s="14" t="s">
        <v>101</v>
      </c>
      <c r="AK135">
        <v>1</v>
      </c>
    </row>
    <row r="136" spans="1:37" x14ac:dyDescent="0.3">
      <c r="A136" s="2">
        <v>135</v>
      </c>
      <c r="B136" s="21" t="s">
        <v>767</v>
      </c>
      <c r="C136" t="s">
        <v>2</v>
      </c>
      <c r="D136" t="s">
        <v>3</v>
      </c>
      <c r="K136">
        <v>1</v>
      </c>
      <c r="U136">
        <v>1</v>
      </c>
      <c r="X136" s="2">
        <v>2</v>
      </c>
      <c r="AD136">
        <v>1</v>
      </c>
      <c r="AI136">
        <v>10</v>
      </c>
      <c r="AJ136" s="14" t="s">
        <v>102</v>
      </c>
      <c r="AK136">
        <v>1</v>
      </c>
    </row>
    <row r="137" spans="1:37" x14ac:dyDescent="0.3">
      <c r="A137" s="2">
        <v>136</v>
      </c>
      <c r="B137" s="21" t="s">
        <v>767</v>
      </c>
      <c r="C137" t="s">
        <v>2</v>
      </c>
      <c r="D137" t="s">
        <v>3</v>
      </c>
      <c r="H137">
        <v>1</v>
      </c>
      <c r="U137">
        <v>1</v>
      </c>
      <c r="X137" s="2">
        <v>3</v>
      </c>
      <c r="Z137">
        <v>1</v>
      </c>
      <c r="AI137">
        <v>10</v>
      </c>
      <c r="AJ137" s="14" t="s">
        <v>44</v>
      </c>
      <c r="AK137">
        <v>1</v>
      </c>
    </row>
    <row r="138" spans="1:37" x14ac:dyDescent="0.3">
      <c r="A138" s="2">
        <v>137</v>
      </c>
      <c r="B138" s="21" t="s">
        <v>767</v>
      </c>
      <c r="C138" t="s">
        <v>1</v>
      </c>
      <c r="D138" t="s">
        <v>3</v>
      </c>
      <c r="I138">
        <v>1</v>
      </c>
      <c r="U138">
        <v>1</v>
      </c>
      <c r="X138" s="2">
        <v>3</v>
      </c>
      <c r="Z138">
        <v>1</v>
      </c>
      <c r="AI138">
        <v>9</v>
      </c>
      <c r="AJ138" s="14" t="s">
        <v>103</v>
      </c>
      <c r="AK138">
        <v>1</v>
      </c>
    </row>
    <row r="139" spans="1:37" x14ac:dyDescent="0.3">
      <c r="A139" s="2">
        <v>138</v>
      </c>
      <c r="B139" s="21" t="s">
        <v>767</v>
      </c>
      <c r="C139" t="s">
        <v>1</v>
      </c>
      <c r="D139" t="s">
        <v>3</v>
      </c>
      <c r="J139">
        <v>1</v>
      </c>
      <c r="U139">
        <v>1</v>
      </c>
      <c r="X139" s="2">
        <v>3</v>
      </c>
      <c r="Z139">
        <v>1</v>
      </c>
      <c r="AI139">
        <v>10</v>
      </c>
    </row>
    <row r="140" spans="1:37" x14ac:dyDescent="0.3">
      <c r="A140" s="2">
        <v>139</v>
      </c>
      <c r="B140" s="21" t="s">
        <v>767</v>
      </c>
      <c r="C140" t="s">
        <v>2</v>
      </c>
      <c r="D140" t="s">
        <v>3</v>
      </c>
      <c r="H140">
        <v>1</v>
      </c>
      <c r="U140">
        <v>1</v>
      </c>
      <c r="X140" s="2">
        <v>3</v>
      </c>
      <c r="Z140">
        <v>1</v>
      </c>
      <c r="AA140">
        <v>1</v>
      </c>
      <c r="AI140">
        <v>10</v>
      </c>
      <c r="AJ140" s="14" t="s">
        <v>104</v>
      </c>
      <c r="AK140">
        <v>0</v>
      </c>
    </row>
    <row r="141" spans="1:37" x14ac:dyDescent="0.3">
      <c r="A141" s="2">
        <v>140</v>
      </c>
      <c r="B141" s="21" t="s">
        <v>767</v>
      </c>
      <c r="C141" t="s">
        <v>1</v>
      </c>
      <c r="D141" t="s">
        <v>4</v>
      </c>
      <c r="K141">
        <v>1</v>
      </c>
      <c r="U141">
        <v>1</v>
      </c>
      <c r="X141" s="2">
        <v>2</v>
      </c>
      <c r="AE141">
        <v>1</v>
      </c>
      <c r="AI141">
        <v>9</v>
      </c>
      <c r="AJ141" s="14" t="s">
        <v>44</v>
      </c>
      <c r="AK141">
        <v>1</v>
      </c>
    </row>
    <row r="142" spans="1:37" x14ac:dyDescent="0.3">
      <c r="A142" s="2">
        <v>141</v>
      </c>
      <c r="B142" s="21" t="s">
        <v>767</v>
      </c>
      <c r="C142" t="s">
        <v>2</v>
      </c>
      <c r="D142" t="s">
        <v>3</v>
      </c>
      <c r="I142">
        <v>1</v>
      </c>
      <c r="U142">
        <v>1</v>
      </c>
      <c r="X142" s="2">
        <v>3</v>
      </c>
      <c r="Z142">
        <v>1</v>
      </c>
      <c r="AI142">
        <v>9</v>
      </c>
    </row>
    <row r="143" spans="1:37" x14ac:dyDescent="0.3">
      <c r="A143" s="2">
        <v>142</v>
      </c>
      <c r="B143" s="21" t="s">
        <v>767</v>
      </c>
      <c r="C143" t="s">
        <v>1</v>
      </c>
      <c r="D143" t="s">
        <v>3</v>
      </c>
      <c r="F143">
        <v>1</v>
      </c>
      <c r="U143">
        <v>1</v>
      </c>
      <c r="X143" s="2">
        <v>3</v>
      </c>
      <c r="AE143">
        <v>1</v>
      </c>
      <c r="AI143">
        <v>8</v>
      </c>
      <c r="AJ143" s="14" t="s">
        <v>105</v>
      </c>
      <c r="AK143">
        <v>1</v>
      </c>
    </row>
    <row r="144" spans="1:37" x14ac:dyDescent="0.3">
      <c r="A144" s="2">
        <v>143</v>
      </c>
      <c r="B144" s="21" t="s">
        <v>767</v>
      </c>
      <c r="C144" t="s">
        <v>1</v>
      </c>
      <c r="D144" t="s">
        <v>3</v>
      </c>
      <c r="I144">
        <v>1</v>
      </c>
      <c r="U144">
        <v>1</v>
      </c>
      <c r="X144" s="2">
        <v>3</v>
      </c>
      <c r="Z144">
        <v>1</v>
      </c>
      <c r="AI144">
        <v>9</v>
      </c>
    </row>
    <row r="145" spans="1:38" x14ac:dyDescent="0.3">
      <c r="A145" s="2">
        <v>144</v>
      </c>
      <c r="B145" s="21" t="s">
        <v>767</v>
      </c>
      <c r="C145" t="s">
        <v>2</v>
      </c>
      <c r="D145" t="s">
        <v>3</v>
      </c>
      <c r="M145">
        <v>1</v>
      </c>
      <c r="U145">
        <v>1</v>
      </c>
      <c r="X145" s="2">
        <v>1</v>
      </c>
      <c r="Y145" t="s">
        <v>4</v>
      </c>
      <c r="Z145">
        <v>1</v>
      </c>
      <c r="AI145">
        <v>10</v>
      </c>
    </row>
    <row r="146" spans="1:38" x14ac:dyDescent="0.3">
      <c r="A146" s="2">
        <v>145</v>
      </c>
      <c r="B146" s="21" t="s">
        <v>767</v>
      </c>
      <c r="C146" t="s">
        <v>1</v>
      </c>
      <c r="D146" t="s">
        <v>3</v>
      </c>
      <c r="J146">
        <v>1</v>
      </c>
      <c r="W146">
        <v>1</v>
      </c>
      <c r="X146" s="2">
        <v>3</v>
      </c>
      <c r="AE146">
        <v>1</v>
      </c>
      <c r="AI146">
        <v>8</v>
      </c>
      <c r="AJ146" s="14" t="s">
        <v>106</v>
      </c>
      <c r="AK146">
        <v>1</v>
      </c>
    </row>
    <row r="147" spans="1:38" x14ac:dyDescent="0.3">
      <c r="A147" s="2">
        <v>146</v>
      </c>
      <c r="B147" s="21" t="s">
        <v>767</v>
      </c>
      <c r="C147" t="s">
        <v>2</v>
      </c>
      <c r="D147" t="s">
        <v>4</v>
      </c>
      <c r="I147">
        <v>1</v>
      </c>
      <c r="U147">
        <v>1</v>
      </c>
      <c r="X147" s="2">
        <v>3</v>
      </c>
      <c r="Z147">
        <v>1</v>
      </c>
      <c r="AI147">
        <v>9</v>
      </c>
    </row>
    <row r="148" spans="1:38" x14ac:dyDescent="0.3">
      <c r="A148" s="2">
        <v>147</v>
      </c>
      <c r="B148" s="21" t="s">
        <v>767</v>
      </c>
      <c r="C148" t="s">
        <v>1</v>
      </c>
      <c r="D148" t="s">
        <v>4</v>
      </c>
      <c r="I148">
        <v>1</v>
      </c>
      <c r="U148">
        <v>1</v>
      </c>
      <c r="X148" s="2">
        <v>3</v>
      </c>
      <c r="Z148">
        <v>1</v>
      </c>
      <c r="AI148">
        <v>10</v>
      </c>
    </row>
    <row r="149" spans="1:38" x14ac:dyDescent="0.3">
      <c r="A149" s="2">
        <v>148</v>
      </c>
      <c r="B149" s="21" t="s">
        <v>767</v>
      </c>
      <c r="C149" t="s">
        <v>1</v>
      </c>
      <c r="D149" t="s">
        <v>3</v>
      </c>
      <c r="K149">
        <v>1</v>
      </c>
      <c r="U149">
        <v>1</v>
      </c>
      <c r="X149" s="2">
        <v>2</v>
      </c>
      <c r="AB149">
        <v>1</v>
      </c>
      <c r="AI149">
        <v>8</v>
      </c>
      <c r="AJ149" s="14" t="s">
        <v>107</v>
      </c>
      <c r="AK149">
        <v>1</v>
      </c>
    </row>
    <row r="150" spans="1:38" x14ac:dyDescent="0.3">
      <c r="A150" s="2">
        <v>149</v>
      </c>
      <c r="B150" s="21" t="s">
        <v>767</v>
      </c>
      <c r="C150" t="s">
        <v>2</v>
      </c>
      <c r="D150" t="s">
        <v>3</v>
      </c>
      <c r="K150">
        <v>1</v>
      </c>
      <c r="U150">
        <v>1</v>
      </c>
      <c r="X150" s="2">
        <v>1</v>
      </c>
      <c r="Y150" t="s">
        <v>4</v>
      </c>
      <c r="AB150">
        <v>1</v>
      </c>
      <c r="AI150">
        <v>10</v>
      </c>
      <c r="AJ150" s="14" t="s">
        <v>108</v>
      </c>
      <c r="AK150">
        <v>3</v>
      </c>
    </row>
    <row r="151" spans="1:38" x14ac:dyDescent="0.3">
      <c r="A151" s="2">
        <v>150</v>
      </c>
      <c r="B151" s="21" t="s">
        <v>767</v>
      </c>
      <c r="C151" t="s">
        <v>2</v>
      </c>
      <c r="D151" t="s">
        <v>3</v>
      </c>
      <c r="I151">
        <v>1</v>
      </c>
      <c r="U151">
        <v>1</v>
      </c>
      <c r="X151" s="2">
        <v>3</v>
      </c>
      <c r="Z151">
        <v>1</v>
      </c>
      <c r="AI151">
        <v>9</v>
      </c>
      <c r="AJ151" s="14" t="s">
        <v>42</v>
      </c>
      <c r="AK151">
        <v>1</v>
      </c>
    </row>
    <row r="152" spans="1:38" x14ac:dyDescent="0.3">
      <c r="A152" s="2">
        <v>151</v>
      </c>
      <c r="B152" s="21" t="s">
        <v>767</v>
      </c>
      <c r="C152" t="s">
        <v>1</v>
      </c>
      <c r="D152" t="s">
        <v>4</v>
      </c>
      <c r="H152">
        <v>1</v>
      </c>
      <c r="Q152">
        <v>1</v>
      </c>
      <c r="X152" s="2">
        <v>3</v>
      </c>
      <c r="AD152">
        <v>1</v>
      </c>
      <c r="AI152">
        <v>7</v>
      </c>
      <c r="AJ152" s="14" t="s">
        <v>42</v>
      </c>
      <c r="AK152">
        <v>1</v>
      </c>
    </row>
    <row r="153" spans="1:38" x14ac:dyDescent="0.3">
      <c r="A153" s="2">
        <v>152</v>
      </c>
      <c r="B153" s="21" t="s">
        <v>767</v>
      </c>
      <c r="C153" t="s">
        <v>1</v>
      </c>
      <c r="D153" t="s">
        <v>4</v>
      </c>
      <c r="K153">
        <v>1</v>
      </c>
      <c r="U153">
        <v>1</v>
      </c>
      <c r="X153" s="2">
        <v>2</v>
      </c>
      <c r="AE153">
        <v>1</v>
      </c>
      <c r="AI153">
        <v>9</v>
      </c>
      <c r="AJ153" s="14" t="s">
        <v>41</v>
      </c>
      <c r="AK153">
        <v>1</v>
      </c>
    </row>
    <row r="154" spans="1:38" x14ac:dyDescent="0.3">
      <c r="A154" s="2">
        <v>153</v>
      </c>
      <c r="B154" s="21" t="s">
        <v>767</v>
      </c>
      <c r="C154" t="s">
        <v>1</v>
      </c>
      <c r="D154" t="s">
        <v>3</v>
      </c>
      <c r="E154" s="2">
        <v>1</v>
      </c>
      <c r="V154">
        <v>1</v>
      </c>
      <c r="X154" s="2">
        <v>3</v>
      </c>
      <c r="Z154">
        <v>1</v>
      </c>
      <c r="AA154">
        <v>1</v>
      </c>
      <c r="AI154">
        <v>9</v>
      </c>
    </row>
    <row r="155" spans="1:38" x14ac:dyDescent="0.3">
      <c r="A155" s="2">
        <v>154</v>
      </c>
      <c r="B155" s="21" t="s">
        <v>767</v>
      </c>
      <c r="C155" t="s">
        <v>1</v>
      </c>
      <c r="D155" t="s">
        <v>3</v>
      </c>
      <c r="E155" s="2">
        <v>1</v>
      </c>
      <c r="I155">
        <v>1</v>
      </c>
      <c r="U155">
        <v>1</v>
      </c>
      <c r="X155" s="2">
        <v>3</v>
      </c>
      <c r="Z155">
        <v>1</v>
      </c>
      <c r="AA155">
        <v>1</v>
      </c>
      <c r="AI155">
        <v>10</v>
      </c>
    </row>
    <row r="156" spans="1:38" x14ac:dyDescent="0.3">
      <c r="A156" s="2">
        <v>155</v>
      </c>
      <c r="B156" s="21" t="s">
        <v>767</v>
      </c>
      <c r="C156" t="s">
        <v>1</v>
      </c>
      <c r="D156" t="s">
        <v>3</v>
      </c>
      <c r="L156">
        <v>1</v>
      </c>
      <c r="O156">
        <v>1</v>
      </c>
      <c r="X156" s="2">
        <v>1</v>
      </c>
      <c r="Y156" t="s">
        <v>4</v>
      </c>
      <c r="AF156">
        <v>1</v>
      </c>
      <c r="AI156">
        <v>8</v>
      </c>
      <c r="AJ156" s="14" t="s">
        <v>62</v>
      </c>
      <c r="AK156">
        <v>1</v>
      </c>
    </row>
    <row r="157" spans="1:38" x14ac:dyDescent="0.3">
      <c r="A157" s="2">
        <v>156</v>
      </c>
      <c r="B157" s="21" t="s">
        <v>767</v>
      </c>
      <c r="C157" t="s">
        <v>1</v>
      </c>
      <c r="D157" t="s">
        <v>3</v>
      </c>
      <c r="F157">
        <v>1</v>
      </c>
      <c r="U157">
        <v>1</v>
      </c>
      <c r="X157" s="2">
        <v>1</v>
      </c>
      <c r="Y157" t="s">
        <v>4</v>
      </c>
      <c r="AG157">
        <v>1</v>
      </c>
      <c r="AI157">
        <v>9</v>
      </c>
    </row>
    <row r="158" spans="1:38" x14ac:dyDescent="0.3">
      <c r="A158" s="2">
        <v>157</v>
      </c>
      <c r="B158" s="21" t="s">
        <v>767</v>
      </c>
      <c r="C158" t="s">
        <v>2</v>
      </c>
      <c r="D158" t="s">
        <v>3</v>
      </c>
      <c r="I158">
        <v>1</v>
      </c>
      <c r="U158">
        <v>1</v>
      </c>
      <c r="V158">
        <v>1</v>
      </c>
      <c r="X158" s="2">
        <v>3</v>
      </c>
      <c r="Z158">
        <v>1</v>
      </c>
      <c r="AA158">
        <v>1</v>
      </c>
      <c r="AI158">
        <v>8</v>
      </c>
      <c r="AJ158" s="14" t="s">
        <v>109</v>
      </c>
      <c r="AK158">
        <v>3</v>
      </c>
    </row>
    <row r="159" spans="1:38" x14ac:dyDescent="0.3">
      <c r="A159" s="2">
        <v>158</v>
      </c>
      <c r="B159" s="21" t="s">
        <v>767</v>
      </c>
      <c r="C159" t="s">
        <v>2</v>
      </c>
      <c r="D159" t="s">
        <v>4</v>
      </c>
      <c r="F159">
        <v>1</v>
      </c>
      <c r="H159">
        <v>1</v>
      </c>
      <c r="W159">
        <v>1</v>
      </c>
      <c r="X159" s="2">
        <v>3</v>
      </c>
      <c r="AF159">
        <v>1</v>
      </c>
      <c r="AI159">
        <v>10</v>
      </c>
      <c r="AJ159" s="14" t="s">
        <v>110</v>
      </c>
      <c r="AK159">
        <v>3</v>
      </c>
      <c r="AL159">
        <v>1</v>
      </c>
    </row>
    <row r="160" spans="1:38" x14ac:dyDescent="0.3">
      <c r="A160" s="2">
        <v>159</v>
      </c>
      <c r="B160" s="21" t="s">
        <v>767</v>
      </c>
      <c r="C160" t="s">
        <v>2</v>
      </c>
      <c r="D160" t="s">
        <v>3</v>
      </c>
      <c r="H160">
        <v>1</v>
      </c>
      <c r="U160">
        <v>1</v>
      </c>
      <c r="X160" s="2">
        <v>1</v>
      </c>
      <c r="Y160" t="s">
        <v>4</v>
      </c>
      <c r="Z160">
        <v>1</v>
      </c>
      <c r="AA160">
        <v>1</v>
      </c>
      <c r="AI160">
        <v>7</v>
      </c>
      <c r="AJ160" s="14" t="s">
        <v>111</v>
      </c>
      <c r="AK160">
        <v>2</v>
      </c>
      <c r="AL160">
        <v>1</v>
      </c>
    </row>
    <row r="161" spans="1:38" x14ac:dyDescent="0.3">
      <c r="A161" s="2">
        <v>160</v>
      </c>
      <c r="B161" s="21" t="s">
        <v>767</v>
      </c>
      <c r="C161" t="s">
        <v>1</v>
      </c>
      <c r="D161" t="s">
        <v>3</v>
      </c>
      <c r="E161" s="2">
        <v>1</v>
      </c>
      <c r="U161">
        <v>1</v>
      </c>
      <c r="X161" s="2">
        <v>3</v>
      </c>
      <c r="AD161">
        <v>1</v>
      </c>
      <c r="AI161">
        <v>9</v>
      </c>
      <c r="AJ161" s="14" t="s">
        <v>112</v>
      </c>
      <c r="AK161">
        <v>1</v>
      </c>
    </row>
    <row r="162" spans="1:38" x14ac:dyDescent="0.3">
      <c r="A162" s="2">
        <v>161</v>
      </c>
      <c r="B162" s="21" t="s">
        <v>767</v>
      </c>
      <c r="C162" t="s">
        <v>1</v>
      </c>
      <c r="D162" t="s">
        <v>3</v>
      </c>
      <c r="K162">
        <v>1</v>
      </c>
      <c r="U162">
        <v>1</v>
      </c>
      <c r="X162" s="2">
        <v>1</v>
      </c>
      <c r="Y162" t="s">
        <v>4</v>
      </c>
      <c r="AF162">
        <v>1</v>
      </c>
      <c r="AI162">
        <v>8</v>
      </c>
      <c r="AJ162" s="14" t="s">
        <v>113</v>
      </c>
      <c r="AK162">
        <v>1</v>
      </c>
      <c r="AL162">
        <v>4</v>
      </c>
    </row>
    <row r="163" spans="1:38" x14ac:dyDescent="0.3">
      <c r="A163" s="2">
        <v>162</v>
      </c>
      <c r="B163" s="21" t="s">
        <v>767</v>
      </c>
      <c r="C163" t="s">
        <v>1</v>
      </c>
      <c r="D163" t="s">
        <v>4</v>
      </c>
      <c r="I163">
        <v>1</v>
      </c>
      <c r="S163">
        <v>1</v>
      </c>
      <c r="U163">
        <v>1</v>
      </c>
      <c r="V163">
        <v>1</v>
      </c>
      <c r="X163" s="2">
        <v>3</v>
      </c>
      <c r="Z163">
        <v>1</v>
      </c>
      <c r="AA163">
        <v>1</v>
      </c>
      <c r="AI163">
        <v>8</v>
      </c>
      <c r="AJ163" s="14" t="s">
        <v>100</v>
      </c>
      <c r="AK163">
        <v>1</v>
      </c>
    </row>
    <row r="164" spans="1:38" x14ac:dyDescent="0.3">
      <c r="A164" s="2">
        <v>163</v>
      </c>
      <c r="B164" s="21" t="s">
        <v>767</v>
      </c>
      <c r="C164" t="s">
        <v>1</v>
      </c>
      <c r="D164" t="s">
        <v>4</v>
      </c>
      <c r="E164" s="2">
        <v>1</v>
      </c>
      <c r="U164">
        <v>1</v>
      </c>
      <c r="X164" s="2">
        <v>3</v>
      </c>
      <c r="Z164">
        <v>1</v>
      </c>
      <c r="AA164">
        <v>1</v>
      </c>
      <c r="AI164">
        <v>9</v>
      </c>
      <c r="AJ164" s="14" t="s">
        <v>114</v>
      </c>
      <c r="AK164">
        <v>1</v>
      </c>
    </row>
    <row r="165" spans="1:38" x14ac:dyDescent="0.3">
      <c r="A165" s="2">
        <v>164</v>
      </c>
      <c r="B165" s="21" t="s">
        <v>767</v>
      </c>
      <c r="C165" t="s">
        <v>2</v>
      </c>
      <c r="D165" t="s">
        <v>3</v>
      </c>
      <c r="J165">
        <v>1</v>
      </c>
      <c r="U165">
        <v>1</v>
      </c>
      <c r="X165" s="2">
        <v>3</v>
      </c>
      <c r="Z165">
        <v>1</v>
      </c>
      <c r="AA165">
        <v>1</v>
      </c>
      <c r="AI165">
        <v>10</v>
      </c>
    </row>
    <row r="166" spans="1:38" x14ac:dyDescent="0.3">
      <c r="A166" s="2">
        <v>165</v>
      </c>
      <c r="B166" s="21" t="s">
        <v>767</v>
      </c>
      <c r="C166" t="s">
        <v>2</v>
      </c>
      <c r="D166" t="s">
        <v>3</v>
      </c>
      <c r="E166" s="2">
        <v>1</v>
      </c>
      <c r="U166">
        <v>1</v>
      </c>
      <c r="X166" s="2">
        <v>1</v>
      </c>
      <c r="Y166" t="s">
        <v>4</v>
      </c>
      <c r="AA166">
        <v>1</v>
      </c>
      <c r="AI166">
        <v>9</v>
      </c>
      <c r="AJ166" s="14" t="s">
        <v>41</v>
      </c>
      <c r="AK166">
        <v>1</v>
      </c>
    </row>
    <row r="167" spans="1:38" x14ac:dyDescent="0.3">
      <c r="A167" s="2">
        <v>166</v>
      </c>
      <c r="B167" s="21" t="s">
        <v>767</v>
      </c>
      <c r="C167" t="s">
        <v>2</v>
      </c>
      <c r="D167" t="s">
        <v>3</v>
      </c>
      <c r="J167">
        <v>1</v>
      </c>
      <c r="U167">
        <v>1</v>
      </c>
      <c r="X167" s="2">
        <v>3</v>
      </c>
      <c r="Z167">
        <v>1</v>
      </c>
      <c r="AA167">
        <v>1</v>
      </c>
      <c r="AI167">
        <v>9</v>
      </c>
      <c r="AJ167" s="14" t="s">
        <v>115</v>
      </c>
      <c r="AK167">
        <v>1</v>
      </c>
    </row>
    <row r="168" spans="1:38" x14ac:dyDescent="0.3">
      <c r="A168" s="2">
        <v>167</v>
      </c>
      <c r="B168" s="21" t="s">
        <v>767</v>
      </c>
      <c r="C168" t="s">
        <v>1</v>
      </c>
      <c r="D168" t="s">
        <v>3</v>
      </c>
      <c r="I168">
        <v>1</v>
      </c>
      <c r="U168">
        <v>1</v>
      </c>
      <c r="X168" s="2">
        <v>3</v>
      </c>
      <c r="Z168">
        <v>1</v>
      </c>
      <c r="AA168">
        <v>1</v>
      </c>
      <c r="AI168">
        <v>8</v>
      </c>
    </row>
    <row r="169" spans="1:38" x14ac:dyDescent="0.3">
      <c r="A169" s="2">
        <v>168</v>
      </c>
      <c r="B169" s="21" t="s">
        <v>767</v>
      </c>
      <c r="C169" t="s">
        <v>2</v>
      </c>
      <c r="D169" t="s">
        <v>3</v>
      </c>
      <c r="M169">
        <v>1</v>
      </c>
      <c r="U169">
        <v>1</v>
      </c>
      <c r="X169" s="2">
        <v>3</v>
      </c>
      <c r="AH169">
        <v>1</v>
      </c>
      <c r="AI169">
        <v>10</v>
      </c>
      <c r="AJ169" s="14" t="s">
        <v>116</v>
      </c>
      <c r="AK169">
        <v>6</v>
      </c>
    </row>
    <row r="170" spans="1:38" x14ac:dyDescent="0.3">
      <c r="A170" s="2">
        <v>169</v>
      </c>
      <c r="B170" s="21" t="s">
        <v>767</v>
      </c>
      <c r="C170" t="s">
        <v>1</v>
      </c>
      <c r="D170" t="s">
        <v>4</v>
      </c>
      <c r="I170">
        <v>1</v>
      </c>
      <c r="U170">
        <v>1</v>
      </c>
      <c r="X170" s="2">
        <v>3</v>
      </c>
      <c r="Z170">
        <v>1</v>
      </c>
      <c r="AA170">
        <v>1</v>
      </c>
      <c r="AI170">
        <v>8</v>
      </c>
    </row>
    <row r="171" spans="1:38" x14ac:dyDescent="0.3">
      <c r="A171" s="2">
        <v>170</v>
      </c>
      <c r="B171" s="21" t="s">
        <v>767</v>
      </c>
      <c r="C171" t="s">
        <v>1</v>
      </c>
      <c r="D171" t="s">
        <v>3</v>
      </c>
      <c r="F171">
        <v>1</v>
      </c>
      <c r="U171">
        <v>1</v>
      </c>
      <c r="X171" s="2">
        <v>1</v>
      </c>
      <c r="Y171" t="s">
        <v>4</v>
      </c>
      <c r="Z171">
        <v>1</v>
      </c>
      <c r="AA171">
        <v>1</v>
      </c>
      <c r="AI171">
        <v>9</v>
      </c>
      <c r="AJ171" s="14" t="s">
        <v>90</v>
      </c>
      <c r="AK171">
        <v>1</v>
      </c>
    </row>
    <row r="172" spans="1:38" x14ac:dyDescent="0.3">
      <c r="A172" s="2">
        <v>171</v>
      </c>
      <c r="B172" s="21" t="s">
        <v>767</v>
      </c>
      <c r="C172" t="s">
        <v>2</v>
      </c>
      <c r="D172" t="s">
        <v>3</v>
      </c>
      <c r="G172">
        <v>1</v>
      </c>
      <c r="H172">
        <v>1</v>
      </c>
      <c r="S172">
        <v>1</v>
      </c>
      <c r="U172">
        <v>1</v>
      </c>
      <c r="X172" s="2">
        <v>3</v>
      </c>
      <c r="Z172">
        <v>1</v>
      </c>
      <c r="AA172">
        <v>1</v>
      </c>
      <c r="AI172">
        <v>9</v>
      </c>
    </row>
    <row r="173" spans="1:38" x14ac:dyDescent="0.3">
      <c r="A173" s="2">
        <v>172</v>
      </c>
      <c r="B173" s="21" t="s">
        <v>767</v>
      </c>
      <c r="C173" t="s">
        <v>2</v>
      </c>
      <c r="D173" t="s">
        <v>4</v>
      </c>
      <c r="I173">
        <v>1</v>
      </c>
      <c r="U173">
        <v>1</v>
      </c>
      <c r="X173" s="2">
        <v>3</v>
      </c>
      <c r="Z173">
        <v>1</v>
      </c>
      <c r="AA173">
        <v>1</v>
      </c>
      <c r="AI173">
        <v>8</v>
      </c>
      <c r="AJ173" s="14" t="s">
        <v>117</v>
      </c>
      <c r="AK173">
        <v>1</v>
      </c>
      <c r="AL173">
        <v>2</v>
      </c>
    </row>
    <row r="174" spans="1:38" x14ac:dyDescent="0.3">
      <c r="A174" s="2">
        <v>173</v>
      </c>
      <c r="B174" s="21" t="s">
        <v>767</v>
      </c>
      <c r="C174" t="s">
        <v>1</v>
      </c>
      <c r="D174" t="s">
        <v>3</v>
      </c>
      <c r="E174" s="2">
        <v>1</v>
      </c>
      <c r="U174">
        <v>1</v>
      </c>
      <c r="X174" s="2">
        <v>1</v>
      </c>
      <c r="Y174" t="s">
        <v>4</v>
      </c>
      <c r="Z174">
        <v>1</v>
      </c>
      <c r="AA174">
        <v>1</v>
      </c>
      <c r="AI174">
        <v>9</v>
      </c>
      <c r="AJ174" s="14" t="s">
        <v>41</v>
      </c>
      <c r="AK174">
        <v>1</v>
      </c>
    </row>
    <row r="175" spans="1:38" x14ac:dyDescent="0.3">
      <c r="A175" s="2">
        <v>174</v>
      </c>
      <c r="B175" s="21" t="s">
        <v>767</v>
      </c>
      <c r="C175" t="s">
        <v>1</v>
      </c>
      <c r="D175" t="s">
        <v>3</v>
      </c>
      <c r="K175">
        <v>1</v>
      </c>
      <c r="U175">
        <v>1</v>
      </c>
      <c r="X175" s="2">
        <v>2</v>
      </c>
      <c r="AE175">
        <v>1</v>
      </c>
      <c r="AI175">
        <v>10</v>
      </c>
      <c r="AJ175" s="14" t="s">
        <v>44</v>
      </c>
      <c r="AK175">
        <v>1</v>
      </c>
    </row>
    <row r="176" spans="1:38" x14ac:dyDescent="0.3">
      <c r="A176" s="2">
        <v>175</v>
      </c>
      <c r="B176" s="21" t="s">
        <v>767</v>
      </c>
      <c r="C176" t="s">
        <v>2</v>
      </c>
      <c r="D176" t="s">
        <v>3</v>
      </c>
      <c r="E176" s="2">
        <v>1</v>
      </c>
      <c r="U176">
        <v>1</v>
      </c>
      <c r="X176" s="2">
        <v>1</v>
      </c>
      <c r="Y176" t="s">
        <v>4</v>
      </c>
      <c r="Z176">
        <v>1</v>
      </c>
      <c r="AA176">
        <v>1</v>
      </c>
      <c r="AI176">
        <v>9</v>
      </c>
    </row>
    <row r="177" spans="1:38" x14ac:dyDescent="0.3">
      <c r="A177" s="2">
        <v>176</v>
      </c>
      <c r="B177" s="21" t="s">
        <v>767</v>
      </c>
      <c r="C177" t="s">
        <v>2</v>
      </c>
      <c r="D177" t="s">
        <v>3</v>
      </c>
      <c r="I177">
        <v>1</v>
      </c>
      <c r="U177">
        <v>1</v>
      </c>
      <c r="X177" s="2">
        <v>3</v>
      </c>
      <c r="Z177">
        <v>1</v>
      </c>
      <c r="AA177">
        <v>1</v>
      </c>
      <c r="AI177">
        <v>9</v>
      </c>
      <c r="AJ177" s="14" t="s">
        <v>118</v>
      </c>
      <c r="AK177">
        <v>1</v>
      </c>
    </row>
    <row r="178" spans="1:38" x14ac:dyDescent="0.3">
      <c r="A178" s="2">
        <v>177</v>
      </c>
      <c r="B178" s="21" t="s">
        <v>767</v>
      </c>
      <c r="C178" t="s">
        <v>2</v>
      </c>
      <c r="D178" t="s">
        <v>3</v>
      </c>
      <c r="E178" s="2">
        <v>1</v>
      </c>
      <c r="U178">
        <v>1</v>
      </c>
      <c r="X178" s="2">
        <v>3</v>
      </c>
      <c r="AE178">
        <v>1</v>
      </c>
      <c r="AI178">
        <v>8</v>
      </c>
      <c r="AJ178" s="14" t="s">
        <v>119</v>
      </c>
      <c r="AK178">
        <v>6</v>
      </c>
    </row>
    <row r="179" spans="1:38" x14ac:dyDescent="0.3">
      <c r="A179" s="2">
        <v>178</v>
      </c>
      <c r="B179" s="21" t="s">
        <v>767</v>
      </c>
      <c r="C179" t="s">
        <v>2</v>
      </c>
      <c r="D179" t="s">
        <v>3</v>
      </c>
      <c r="I179">
        <v>1</v>
      </c>
      <c r="U179">
        <v>1</v>
      </c>
      <c r="X179" s="2">
        <v>1</v>
      </c>
      <c r="Y179" t="s">
        <v>4</v>
      </c>
      <c r="AD179">
        <v>1</v>
      </c>
      <c r="AI179">
        <v>8</v>
      </c>
      <c r="AJ179" s="14" t="s">
        <v>120</v>
      </c>
      <c r="AK179">
        <v>7</v>
      </c>
    </row>
    <row r="180" spans="1:38" x14ac:dyDescent="0.3">
      <c r="A180" s="2">
        <v>179</v>
      </c>
      <c r="B180" s="21" t="s">
        <v>767</v>
      </c>
      <c r="C180" t="s">
        <v>1</v>
      </c>
      <c r="D180" t="s">
        <v>3</v>
      </c>
      <c r="M180">
        <v>1</v>
      </c>
      <c r="T180">
        <v>1</v>
      </c>
      <c r="X180" s="2">
        <v>3</v>
      </c>
      <c r="Z180">
        <v>1</v>
      </c>
      <c r="AA180">
        <v>1</v>
      </c>
      <c r="AI180">
        <v>8</v>
      </c>
      <c r="AJ180" s="14" t="s">
        <v>41</v>
      </c>
      <c r="AK180">
        <v>1</v>
      </c>
    </row>
    <row r="181" spans="1:38" x14ac:dyDescent="0.3">
      <c r="A181" s="2">
        <v>180</v>
      </c>
      <c r="B181" s="21" t="s">
        <v>767</v>
      </c>
      <c r="C181" t="s">
        <v>1</v>
      </c>
      <c r="D181" t="s">
        <v>3</v>
      </c>
      <c r="I181">
        <v>1</v>
      </c>
      <c r="U181">
        <v>1</v>
      </c>
      <c r="X181" s="2">
        <v>4</v>
      </c>
      <c r="AI181">
        <v>7</v>
      </c>
      <c r="AJ181" s="14" t="s">
        <v>52</v>
      </c>
      <c r="AK181">
        <v>1</v>
      </c>
    </row>
    <row r="182" spans="1:38" x14ac:dyDescent="0.3">
      <c r="A182" s="2">
        <v>181</v>
      </c>
      <c r="B182" s="21" t="s">
        <v>767</v>
      </c>
      <c r="C182" t="s">
        <v>2</v>
      </c>
      <c r="D182" t="s">
        <v>3</v>
      </c>
      <c r="E182" s="2">
        <v>1</v>
      </c>
      <c r="U182">
        <v>1</v>
      </c>
      <c r="X182" s="2">
        <v>3</v>
      </c>
      <c r="Z182">
        <v>1</v>
      </c>
      <c r="AI182">
        <v>9</v>
      </c>
      <c r="AJ182" s="14" t="s">
        <v>121</v>
      </c>
      <c r="AK182">
        <v>1</v>
      </c>
      <c r="AL182">
        <v>7</v>
      </c>
    </row>
    <row r="183" spans="1:38" x14ac:dyDescent="0.3">
      <c r="A183" s="2">
        <v>182</v>
      </c>
      <c r="B183" s="21" t="s">
        <v>767</v>
      </c>
      <c r="C183" t="s">
        <v>1</v>
      </c>
      <c r="D183" t="s">
        <v>3</v>
      </c>
      <c r="E183" s="2">
        <v>1</v>
      </c>
      <c r="U183">
        <v>1</v>
      </c>
      <c r="X183" s="2">
        <v>3</v>
      </c>
      <c r="Z183">
        <v>1</v>
      </c>
      <c r="AA183">
        <v>1</v>
      </c>
      <c r="AI183">
        <v>9</v>
      </c>
      <c r="AJ183" s="14" t="s">
        <v>122</v>
      </c>
      <c r="AK183">
        <v>6</v>
      </c>
    </row>
    <row r="184" spans="1:38" x14ac:dyDescent="0.3">
      <c r="A184" s="2">
        <v>183</v>
      </c>
      <c r="B184" s="21" t="s">
        <v>767</v>
      </c>
      <c r="C184" t="s">
        <v>2</v>
      </c>
      <c r="D184" t="s">
        <v>3</v>
      </c>
      <c r="I184">
        <v>1</v>
      </c>
      <c r="U184">
        <v>1</v>
      </c>
      <c r="V184">
        <v>1</v>
      </c>
      <c r="X184" s="2">
        <v>3</v>
      </c>
      <c r="Z184">
        <v>1</v>
      </c>
      <c r="AA184">
        <v>1</v>
      </c>
      <c r="AI184">
        <v>8</v>
      </c>
      <c r="AJ184" s="14" t="s">
        <v>123</v>
      </c>
      <c r="AK184" s="3">
        <v>1</v>
      </c>
      <c r="AL184" s="3">
        <v>7</v>
      </c>
    </row>
    <row r="185" spans="1:38" x14ac:dyDescent="0.3">
      <c r="A185" s="2">
        <v>184</v>
      </c>
      <c r="B185" s="21" t="s">
        <v>767</v>
      </c>
      <c r="C185" t="s">
        <v>1</v>
      </c>
      <c r="D185" t="s">
        <v>3</v>
      </c>
      <c r="H185">
        <v>1</v>
      </c>
      <c r="U185">
        <v>1</v>
      </c>
      <c r="X185" s="2">
        <v>3</v>
      </c>
      <c r="AH185">
        <v>1</v>
      </c>
      <c r="AI185">
        <v>10</v>
      </c>
      <c r="AJ185" s="14" t="s">
        <v>44</v>
      </c>
      <c r="AK185">
        <v>1</v>
      </c>
    </row>
    <row r="186" spans="1:38" x14ac:dyDescent="0.3">
      <c r="A186" s="2">
        <v>185</v>
      </c>
      <c r="B186" s="21" t="s">
        <v>767</v>
      </c>
      <c r="C186" t="s">
        <v>1</v>
      </c>
      <c r="D186" t="s">
        <v>4</v>
      </c>
      <c r="F186">
        <v>1</v>
      </c>
      <c r="U186">
        <v>1</v>
      </c>
      <c r="X186" s="2">
        <v>3</v>
      </c>
      <c r="AA186">
        <v>1</v>
      </c>
      <c r="AI186">
        <v>9</v>
      </c>
      <c r="AJ186" s="14" t="s">
        <v>124</v>
      </c>
      <c r="AK186">
        <v>9</v>
      </c>
    </row>
    <row r="187" spans="1:38" x14ac:dyDescent="0.3">
      <c r="A187" s="2">
        <v>186</v>
      </c>
      <c r="B187" s="21" t="s">
        <v>767</v>
      </c>
      <c r="C187" t="s">
        <v>1</v>
      </c>
      <c r="D187" t="s">
        <v>4</v>
      </c>
      <c r="E187" s="2">
        <v>1</v>
      </c>
      <c r="U187">
        <v>1</v>
      </c>
      <c r="X187" s="2">
        <v>3</v>
      </c>
      <c r="AA187">
        <v>1</v>
      </c>
      <c r="AI187">
        <v>9</v>
      </c>
      <c r="AJ187" s="14" t="s">
        <v>125</v>
      </c>
      <c r="AK187">
        <v>4</v>
      </c>
    </row>
    <row r="188" spans="1:38" x14ac:dyDescent="0.3">
      <c r="A188" s="2">
        <v>187</v>
      </c>
      <c r="B188" s="21" t="s">
        <v>767</v>
      </c>
      <c r="C188" t="s">
        <v>2</v>
      </c>
      <c r="D188" t="s">
        <v>3</v>
      </c>
      <c r="I188">
        <v>1</v>
      </c>
      <c r="U188">
        <v>1</v>
      </c>
      <c r="X188" s="2">
        <v>3</v>
      </c>
      <c r="AA188">
        <v>1</v>
      </c>
      <c r="AF188">
        <v>1</v>
      </c>
      <c r="AI188">
        <v>9</v>
      </c>
      <c r="AJ188" s="14" t="s">
        <v>44</v>
      </c>
      <c r="AK188">
        <v>1</v>
      </c>
    </row>
    <row r="189" spans="1:38" x14ac:dyDescent="0.3">
      <c r="A189" s="2">
        <v>188</v>
      </c>
      <c r="B189" s="21" t="s">
        <v>767</v>
      </c>
      <c r="C189" t="s">
        <v>1</v>
      </c>
      <c r="D189" t="s">
        <v>3</v>
      </c>
      <c r="I189">
        <v>1</v>
      </c>
      <c r="U189">
        <v>1</v>
      </c>
      <c r="X189" s="2">
        <v>3</v>
      </c>
      <c r="Z189">
        <v>1</v>
      </c>
      <c r="AA189">
        <v>1</v>
      </c>
      <c r="AI189">
        <v>10</v>
      </c>
      <c r="AJ189" s="14" t="s">
        <v>118</v>
      </c>
      <c r="AK189">
        <v>1</v>
      </c>
    </row>
    <row r="190" spans="1:38" x14ac:dyDescent="0.3">
      <c r="A190" s="2">
        <v>189</v>
      </c>
      <c r="B190" s="21" t="s">
        <v>767</v>
      </c>
      <c r="C190" t="s">
        <v>1</v>
      </c>
      <c r="D190" t="s">
        <v>3</v>
      </c>
      <c r="K190">
        <v>1</v>
      </c>
      <c r="U190">
        <v>1</v>
      </c>
      <c r="X190" s="2">
        <v>2</v>
      </c>
      <c r="AH190">
        <v>1</v>
      </c>
      <c r="AI190">
        <v>7</v>
      </c>
      <c r="AJ190" s="14" t="s">
        <v>44</v>
      </c>
      <c r="AK190">
        <v>1</v>
      </c>
    </row>
    <row r="191" spans="1:38" x14ac:dyDescent="0.3">
      <c r="A191" s="2">
        <v>190</v>
      </c>
      <c r="B191" s="21" t="s">
        <v>767</v>
      </c>
      <c r="C191" t="s">
        <v>1</v>
      </c>
      <c r="D191" t="s">
        <v>3</v>
      </c>
      <c r="F191">
        <v>1</v>
      </c>
      <c r="U191">
        <v>1</v>
      </c>
      <c r="X191" s="2">
        <v>1</v>
      </c>
      <c r="Y191" t="s">
        <v>4</v>
      </c>
      <c r="AA191">
        <v>1</v>
      </c>
      <c r="AE191">
        <v>1</v>
      </c>
      <c r="AI191">
        <v>10</v>
      </c>
      <c r="AJ191" s="14" t="s">
        <v>126</v>
      </c>
      <c r="AK191">
        <v>1</v>
      </c>
      <c r="AL191">
        <v>2</v>
      </c>
    </row>
    <row r="192" spans="1:38" x14ac:dyDescent="0.3">
      <c r="A192" s="2">
        <v>191</v>
      </c>
      <c r="B192" s="21" t="s">
        <v>767</v>
      </c>
      <c r="C192" t="s">
        <v>2</v>
      </c>
      <c r="D192" t="s">
        <v>3</v>
      </c>
      <c r="I192">
        <v>1</v>
      </c>
      <c r="U192">
        <v>1</v>
      </c>
      <c r="X192" s="2">
        <v>3</v>
      </c>
      <c r="AA192">
        <v>1</v>
      </c>
      <c r="AI192">
        <v>8</v>
      </c>
      <c r="AJ192" s="14" t="s">
        <v>127</v>
      </c>
      <c r="AK192">
        <v>1</v>
      </c>
    </row>
    <row r="193" spans="1:38" x14ac:dyDescent="0.3">
      <c r="A193" s="2">
        <v>192</v>
      </c>
      <c r="B193" s="21" t="s">
        <v>767</v>
      </c>
      <c r="C193" t="s">
        <v>1</v>
      </c>
      <c r="D193" t="s">
        <v>4</v>
      </c>
      <c r="I193">
        <v>1</v>
      </c>
      <c r="U193">
        <v>1</v>
      </c>
      <c r="X193" s="2">
        <v>3</v>
      </c>
      <c r="AA193">
        <v>1</v>
      </c>
      <c r="AI193">
        <v>8</v>
      </c>
      <c r="AJ193" s="14" t="s">
        <v>128</v>
      </c>
      <c r="AK193">
        <v>1</v>
      </c>
    </row>
    <row r="194" spans="1:38" x14ac:dyDescent="0.3">
      <c r="A194" s="2">
        <v>193</v>
      </c>
      <c r="B194" s="21" t="s">
        <v>767</v>
      </c>
      <c r="C194" t="s">
        <v>2</v>
      </c>
      <c r="D194" t="s">
        <v>3</v>
      </c>
      <c r="I194">
        <v>1</v>
      </c>
      <c r="U194">
        <v>1</v>
      </c>
      <c r="X194" s="2">
        <v>3</v>
      </c>
      <c r="AA194">
        <v>1</v>
      </c>
      <c r="AI194">
        <v>8</v>
      </c>
    </row>
    <row r="195" spans="1:38" x14ac:dyDescent="0.3">
      <c r="A195" s="2">
        <v>194</v>
      </c>
      <c r="B195" s="21" t="s">
        <v>767</v>
      </c>
      <c r="C195" t="s">
        <v>2</v>
      </c>
      <c r="D195" t="s">
        <v>3</v>
      </c>
      <c r="I195">
        <v>1</v>
      </c>
      <c r="U195">
        <v>1</v>
      </c>
      <c r="X195" s="2">
        <v>3</v>
      </c>
      <c r="AA195">
        <v>1</v>
      </c>
      <c r="AI195">
        <v>8</v>
      </c>
      <c r="AJ195" s="14" t="s">
        <v>129</v>
      </c>
      <c r="AK195">
        <v>1</v>
      </c>
      <c r="AL195">
        <v>2</v>
      </c>
    </row>
    <row r="196" spans="1:38" x14ac:dyDescent="0.3">
      <c r="A196" s="2">
        <v>195</v>
      </c>
      <c r="B196" s="21" t="s">
        <v>767</v>
      </c>
      <c r="C196" t="s">
        <v>2</v>
      </c>
      <c r="D196" t="s">
        <v>3</v>
      </c>
      <c r="I196">
        <v>1</v>
      </c>
      <c r="U196">
        <v>1</v>
      </c>
      <c r="X196" s="2">
        <v>3</v>
      </c>
      <c r="Z196">
        <v>1</v>
      </c>
      <c r="AA196">
        <v>1</v>
      </c>
      <c r="AI196">
        <v>8</v>
      </c>
    </row>
    <row r="197" spans="1:38" x14ac:dyDescent="0.3">
      <c r="A197" s="2">
        <v>196</v>
      </c>
      <c r="B197" s="21" t="s">
        <v>767</v>
      </c>
      <c r="C197" t="s">
        <v>1</v>
      </c>
      <c r="D197" t="s">
        <v>3</v>
      </c>
      <c r="E197" s="2">
        <v>1</v>
      </c>
      <c r="U197">
        <v>1</v>
      </c>
      <c r="X197" s="2">
        <v>1</v>
      </c>
      <c r="Y197" t="s">
        <v>4</v>
      </c>
      <c r="Z197">
        <v>1</v>
      </c>
      <c r="AA197">
        <v>1</v>
      </c>
      <c r="AI197">
        <v>10</v>
      </c>
    </row>
    <row r="198" spans="1:38" x14ac:dyDescent="0.3">
      <c r="A198" s="2">
        <v>197</v>
      </c>
      <c r="B198" s="21" t="s">
        <v>767</v>
      </c>
      <c r="C198" t="s">
        <v>1</v>
      </c>
      <c r="D198" t="s">
        <v>4</v>
      </c>
      <c r="I198">
        <v>1</v>
      </c>
      <c r="V198">
        <v>1</v>
      </c>
      <c r="X198" s="2">
        <v>3</v>
      </c>
      <c r="AA198">
        <v>1</v>
      </c>
      <c r="AI198">
        <v>8</v>
      </c>
      <c r="AJ198" s="14" t="s">
        <v>130</v>
      </c>
      <c r="AK198">
        <v>1</v>
      </c>
      <c r="AL198">
        <v>4</v>
      </c>
    </row>
    <row r="199" spans="1:38" x14ac:dyDescent="0.3">
      <c r="A199" s="2">
        <v>198</v>
      </c>
      <c r="B199" s="21" t="s">
        <v>767</v>
      </c>
      <c r="C199" t="s">
        <v>1</v>
      </c>
      <c r="D199" t="s">
        <v>4</v>
      </c>
      <c r="F199">
        <v>1</v>
      </c>
      <c r="U199">
        <v>1</v>
      </c>
      <c r="X199" s="2">
        <v>1</v>
      </c>
      <c r="Y199" t="s">
        <v>4</v>
      </c>
      <c r="AG199">
        <v>1</v>
      </c>
      <c r="AI199">
        <v>9</v>
      </c>
      <c r="AJ199" s="14" t="s">
        <v>41</v>
      </c>
      <c r="AK199">
        <v>1</v>
      </c>
    </row>
    <row r="200" spans="1:38" x14ac:dyDescent="0.3">
      <c r="A200" s="2">
        <v>199</v>
      </c>
      <c r="B200" s="21" t="s">
        <v>767</v>
      </c>
      <c r="C200" t="s">
        <v>1</v>
      </c>
      <c r="D200" t="s">
        <v>4</v>
      </c>
      <c r="E200" s="2">
        <v>1</v>
      </c>
      <c r="V200">
        <v>1</v>
      </c>
      <c r="X200" s="2">
        <v>3</v>
      </c>
      <c r="Z200">
        <v>1</v>
      </c>
      <c r="AA200">
        <v>1</v>
      </c>
      <c r="AI200">
        <v>8</v>
      </c>
      <c r="AJ200" s="14" t="s">
        <v>41</v>
      </c>
      <c r="AK200">
        <v>1</v>
      </c>
    </row>
    <row r="201" spans="1:38" x14ac:dyDescent="0.3">
      <c r="A201" s="2">
        <v>200</v>
      </c>
      <c r="B201" s="21" t="s">
        <v>767</v>
      </c>
      <c r="C201" t="s">
        <v>1</v>
      </c>
      <c r="D201" t="s">
        <v>3</v>
      </c>
      <c r="I201">
        <v>1</v>
      </c>
      <c r="U201">
        <v>1</v>
      </c>
      <c r="X201" s="2">
        <v>3</v>
      </c>
      <c r="Z201">
        <v>1</v>
      </c>
      <c r="AA201">
        <v>1</v>
      </c>
      <c r="AI201">
        <v>9</v>
      </c>
      <c r="AJ201" s="14" t="s">
        <v>52</v>
      </c>
      <c r="AK201">
        <v>1</v>
      </c>
    </row>
    <row r="202" spans="1:38" x14ac:dyDescent="0.3">
      <c r="A202" s="2">
        <v>201</v>
      </c>
      <c r="B202" s="21" t="s">
        <v>767</v>
      </c>
      <c r="C202" t="s">
        <v>2</v>
      </c>
      <c r="D202" t="s">
        <v>3</v>
      </c>
      <c r="E202" s="2">
        <v>1</v>
      </c>
      <c r="U202">
        <v>1</v>
      </c>
      <c r="X202" s="2">
        <v>1</v>
      </c>
      <c r="Y202" t="s">
        <v>4</v>
      </c>
      <c r="AF202">
        <v>1</v>
      </c>
      <c r="AI202">
        <v>8</v>
      </c>
      <c r="AJ202" s="14" t="s">
        <v>131</v>
      </c>
      <c r="AK202">
        <v>4</v>
      </c>
      <c r="AL202">
        <v>1</v>
      </c>
    </row>
    <row r="203" spans="1:38" x14ac:dyDescent="0.3">
      <c r="A203" s="2">
        <v>202</v>
      </c>
      <c r="B203" s="21" t="s">
        <v>767</v>
      </c>
      <c r="C203" t="s">
        <v>1</v>
      </c>
      <c r="D203" t="s">
        <v>3</v>
      </c>
      <c r="K203">
        <v>1</v>
      </c>
      <c r="U203">
        <v>1</v>
      </c>
      <c r="X203" s="2">
        <v>2</v>
      </c>
      <c r="AF203">
        <v>1</v>
      </c>
      <c r="AI203">
        <v>5</v>
      </c>
      <c r="AJ203" s="14" t="s">
        <v>132</v>
      </c>
      <c r="AK203">
        <v>11</v>
      </c>
      <c r="AL203">
        <v>1</v>
      </c>
    </row>
    <row r="204" spans="1:38" x14ac:dyDescent="0.3">
      <c r="A204" s="2">
        <v>203</v>
      </c>
      <c r="B204" s="21" t="s">
        <v>767</v>
      </c>
      <c r="C204" t="s">
        <v>1</v>
      </c>
      <c r="D204" t="s">
        <v>4</v>
      </c>
      <c r="I204">
        <v>1</v>
      </c>
      <c r="V204">
        <v>1</v>
      </c>
      <c r="X204" s="2">
        <v>3</v>
      </c>
      <c r="Z204">
        <v>1</v>
      </c>
      <c r="AA204">
        <v>1</v>
      </c>
      <c r="AI204">
        <v>9</v>
      </c>
    </row>
    <row r="205" spans="1:38" x14ac:dyDescent="0.3">
      <c r="A205" s="2">
        <v>204</v>
      </c>
      <c r="B205" s="21" t="s">
        <v>767</v>
      </c>
      <c r="C205" t="s">
        <v>2</v>
      </c>
      <c r="D205" t="s">
        <v>3</v>
      </c>
      <c r="I205">
        <v>1</v>
      </c>
      <c r="U205">
        <v>1</v>
      </c>
      <c r="X205" s="2">
        <v>3</v>
      </c>
      <c r="Z205">
        <v>1</v>
      </c>
      <c r="AA205">
        <v>1</v>
      </c>
      <c r="AI205">
        <v>6</v>
      </c>
      <c r="AJ205" s="14" t="s">
        <v>42</v>
      </c>
      <c r="AK205">
        <v>1</v>
      </c>
    </row>
    <row r="206" spans="1:38" x14ac:dyDescent="0.3">
      <c r="A206" s="2">
        <v>205</v>
      </c>
      <c r="B206" s="21" t="s">
        <v>767</v>
      </c>
      <c r="C206" t="s">
        <v>1</v>
      </c>
      <c r="D206" t="s">
        <v>4</v>
      </c>
      <c r="J206">
        <v>1</v>
      </c>
      <c r="U206">
        <v>1</v>
      </c>
      <c r="X206" s="2">
        <v>3</v>
      </c>
      <c r="AD206">
        <v>1</v>
      </c>
      <c r="AI206">
        <v>9</v>
      </c>
      <c r="AJ206" s="14" t="s">
        <v>133</v>
      </c>
      <c r="AK206">
        <v>1</v>
      </c>
      <c r="AL206">
        <v>2</v>
      </c>
    </row>
    <row r="207" spans="1:38" x14ac:dyDescent="0.3">
      <c r="A207" s="2">
        <v>206</v>
      </c>
      <c r="B207" s="21" t="s">
        <v>767</v>
      </c>
      <c r="C207" t="s">
        <v>2</v>
      </c>
      <c r="D207" t="s">
        <v>3</v>
      </c>
      <c r="I207">
        <v>1</v>
      </c>
      <c r="W207">
        <v>1</v>
      </c>
      <c r="X207" s="2">
        <v>3</v>
      </c>
      <c r="Z207">
        <v>1</v>
      </c>
      <c r="AA207">
        <v>1</v>
      </c>
      <c r="AI207">
        <v>8</v>
      </c>
      <c r="AJ207" s="14" t="s">
        <v>134</v>
      </c>
      <c r="AK207">
        <v>1</v>
      </c>
      <c r="AL207">
        <v>2</v>
      </c>
    </row>
    <row r="208" spans="1:38" x14ac:dyDescent="0.3">
      <c r="A208" s="2">
        <v>207</v>
      </c>
      <c r="B208" s="21" t="s">
        <v>767</v>
      </c>
      <c r="C208" t="s">
        <v>1</v>
      </c>
      <c r="D208" t="s">
        <v>3</v>
      </c>
      <c r="M208">
        <v>1</v>
      </c>
      <c r="U208">
        <v>1</v>
      </c>
      <c r="X208" s="2">
        <v>3</v>
      </c>
      <c r="AA208">
        <v>1</v>
      </c>
      <c r="AI208">
        <v>9</v>
      </c>
    </row>
    <row r="209" spans="1:37" x14ac:dyDescent="0.3">
      <c r="A209" s="2">
        <v>208</v>
      </c>
      <c r="B209" s="21" t="s">
        <v>767</v>
      </c>
      <c r="C209" t="s">
        <v>1</v>
      </c>
      <c r="D209" t="s">
        <v>3</v>
      </c>
      <c r="I209">
        <v>1</v>
      </c>
      <c r="U209">
        <v>1</v>
      </c>
      <c r="V209">
        <v>1</v>
      </c>
      <c r="X209" s="2">
        <v>3</v>
      </c>
      <c r="Z209">
        <v>1</v>
      </c>
      <c r="AA209">
        <v>1</v>
      </c>
      <c r="AI209">
        <v>8</v>
      </c>
      <c r="AJ209" s="14" t="s">
        <v>135</v>
      </c>
      <c r="AK209">
        <v>2</v>
      </c>
    </row>
    <row r="210" spans="1:37" x14ac:dyDescent="0.3">
      <c r="A210" s="2">
        <v>209</v>
      </c>
      <c r="B210" s="21" t="s">
        <v>767</v>
      </c>
      <c r="C210" t="s">
        <v>1</v>
      </c>
      <c r="D210" t="s">
        <v>3</v>
      </c>
      <c r="I210">
        <v>1</v>
      </c>
      <c r="U210">
        <v>1</v>
      </c>
      <c r="X210" s="2">
        <v>3</v>
      </c>
      <c r="Z210">
        <v>1</v>
      </c>
      <c r="AA210">
        <v>1</v>
      </c>
      <c r="AI210">
        <v>9</v>
      </c>
    </row>
    <row r="211" spans="1:37" x14ac:dyDescent="0.3">
      <c r="A211" s="2">
        <v>210</v>
      </c>
      <c r="B211" s="21" t="s">
        <v>767</v>
      </c>
      <c r="C211" t="s">
        <v>2</v>
      </c>
      <c r="D211" t="s">
        <v>3</v>
      </c>
      <c r="E211" s="2">
        <v>1</v>
      </c>
      <c r="U211">
        <v>1</v>
      </c>
      <c r="X211" s="2">
        <v>3</v>
      </c>
      <c r="AH211">
        <v>1</v>
      </c>
      <c r="AI211">
        <v>10</v>
      </c>
      <c r="AJ211" s="14" t="s">
        <v>41</v>
      </c>
      <c r="AK211">
        <v>1</v>
      </c>
    </row>
    <row r="212" spans="1:37" x14ac:dyDescent="0.3">
      <c r="A212" s="2">
        <v>211</v>
      </c>
      <c r="B212" s="21" t="s">
        <v>767</v>
      </c>
      <c r="C212" t="s">
        <v>2</v>
      </c>
      <c r="D212" t="s">
        <v>3</v>
      </c>
      <c r="L212">
        <v>1</v>
      </c>
      <c r="W212">
        <v>1</v>
      </c>
      <c r="X212" s="2">
        <v>1</v>
      </c>
      <c r="Y212" t="s">
        <v>4</v>
      </c>
      <c r="AG212">
        <v>1</v>
      </c>
      <c r="AI212">
        <v>9</v>
      </c>
    </row>
    <row r="213" spans="1:37" x14ac:dyDescent="0.3">
      <c r="A213" s="2">
        <v>212</v>
      </c>
      <c r="B213" s="21" t="s">
        <v>767</v>
      </c>
      <c r="C213" t="s">
        <v>2</v>
      </c>
      <c r="D213" t="s">
        <v>3</v>
      </c>
      <c r="I213">
        <v>1</v>
      </c>
      <c r="U213">
        <v>1</v>
      </c>
      <c r="X213" s="2">
        <v>3</v>
      </c>
      <c r="Z213">
        <v>1</v>
      </c>
      <c r="AA213">
        <v>1</v>
      </c>
      <c r="AI213">
        <v>8</v>
      </c>
      <c r="AJ213" s="14" t="s">
        <v>41</v>
      </c>
      <c r="AK213">
        <v>1</v>
      </c>
    </row>
    <row r="214" spans="1:37" x14ac:dyDescent="0.3">
      <c r="A214" s="2">
        <v>213</v>
      </c>
      <c r="B214" s="21" t="s">
        <v>767</v>
      </c>
      <c r="C214" t="s">
        <v>2</v>
      </c>
      <c r="D214" t="s">
        <v>3</v>
      </c>
      <c r="I214">
        <v>1</v>
      </c>
      <c r="V214">
        <v>1</v>
      </c>
      <c r="X214" s="2">
        <v>3</v>
      </c>
      <c r="Z214">
        <v>1</v>
      </c>
      <c r="AA214">
        <v>1</v>
      </c>
      <c r="AI214">
        <v>9</v>
      </c>
    </row>
    <row r="215" spans="1:37" x14ac:dyDescent="0.3">
      <c r="A215" s="2">
        <v>214</v>
      </c>
      <c r="B215" s="21" t="s">
        <v>767</v>
      </c>
      <c r="C215" t="s">
        <v>2</v>
      </c>
      <c r="D215" t="s">
        <v>3</v>
      </c>
      <c r="I215">
        <v>1</v>
      </c>
      <c r="U215">
        <v>1</v>
      </c>
      <c r="X215" s="2">
        <v>3</v>
      </c>
      <c r="Z215">
        <v>1</v>
      </c>
      <c r="AA215">
        <v>1</v>
      </c>
      <c r="AI215">
        <v>9</v>
      </c>
    </row>
    <row r="216" spans="1:37" x14ac:dyDescent="0.3">
      <c r="A216" s="2">
        <v>215</v>
      </c>
      <c r="B216" s="21" t="s">
        <v>767</v>
      </c>
      <c r="C216" t="s">
        <v>1</v>
      </c>
      <c r="D216" t="s">
        <v>3</v>
      </c>
      <c r="M216">
        <v>1</v>
      </c>
      <c r="U216">
        <v>1</v>
      </c>
      <c r="X216" s="2">
        <v>1</v>
      </c>
      <c r="Y216" t="s">
        <v>4</v>
      </c>
      <c r="AF216">
        <v>1</v>
      </c>
      <c r="AI216">
        <v>9</v>
      </c>
      <c r="AJ216" s="14" t="s">
        <v>136</v>
      </c>
      <c r="AK216">
        <v>1</v>
      </c>
    </row>
    <row r="217" spans="1:37" x14ac:dyDescent="0.3">
      <c r="A217" s="2">
        <v>216</v>
      </c>
      <c r="B217" s="21" t="s">
        <v>767</v>
      </c>
      <c r="C217" t="s">
        <v>1</v>
      </c>
      <c r="D217" t="s">
        <v>3</v>
      </c>
      <c r="F217">
        <v>1</v>
      </c>
      <c r="U217">
        <v>1</v>
      </c>
      <c r="X217" s="2">
        <v>3</v>
      </c>
      <c r="Z217">
        <v>1</v>
      </c>
      <c r="AI217">
        <v>9</v>
      </c>
    </row>
    <row r="218" spans="1:37" x14ac:dyDescent="0.3">
      <c r="A218" s="2">
        <v>217</v>
      </c>
      <c r="B218" s="21" t="s">
        <v>767</v>
      </c>
      <c r="C218" t="s">
        <v>2</v>
      </c>
      <c r="D218" t="s">
        <v>4</v>
      </c>
      <c r="I218">
        <v>1</v>
      </c>
      <c r="V218">
        <v>1</v>
      </c>
      <c r="X218" s="2">
        <v>3</v>
      </c>
      <c r="Z218">
        <v>1</v>
      </c>
      <c r="AA218">
        <v>1</v>
      </c>
      <c r="AI218">
        <v>9</v>
      </c>
    </row>
    <row r="219" spans="1:37" x14ac:dyDescent="0.3">
      <c r="A219" s="2">
        <v>218</v>
      </c>
      <c r="B219" s="21" t="s">
        <v>767</v>
      </c>
      <c r="C219" t="s">
        <v>2</v>
      </c>
      <c r="D219" t="s">
        <v>3</v>
      </c>
      <c r="I219">
        <v>1</v>
      </c>
      <c r="V219">
        <v>1</v>
      </c>
      <c r="X219" s="2">
        <v>3</v>
      </c>
      <c r="Z219">
        <v>1</v>
      </c>
      <c r="AA219">
        <v>1</v>
      </c>
      <c r="AI219">
        <v>8</v>
      </c>
    </row>
    <row r="220" spans="1:37" x14ac:dyDescent="0.3">
      <c r="A220" s="2">
        <v>219</v>
      </c>
      <c r="B220" s="21" t="s">
        <v>767</v>
      </c>
      <c r="C220" t="s">
        <v>2</v>
      </c>
      <c r="D220" t="s">
        <v>4</v>
      </c>
      <c r="F220">
        <v>1</v>
      </c>
      <c r="U220">
        <v>1</v>
      </c>
      <c r="X220" s="2">
        <v>1</v>
      </c>
      <c r="Y220" t="s">
        <v>4</v>
      </c>
      <c r="AD220">
        <v>1</v>
      </c>
      <c r="AI220">
        <v>7</v>
      </c>
    </row>
    <row r="221" spans="1:37" x14ac:dyDescent="0.3">
      <c r="A221" s="2">
        <v>220</v>
      </c>
      <c r="B221" s="21" t="s">
        <v>767</v>
      </c>
      <c r="C221" t="s">
        <v>1</v>
      </c>
      <c r="D221" t="s">
        <v>3</v>
      </c>
      <c r="F221">
        <v>1</v>
      </c>
      <c r="V221">
        <v>1</v>
      </c>
      <c r="X221" s="2">
        <v>3</v>
      </c>
      <c r="Z221">
        <v>1</v>
      </c>
      <c r="AA221">
        <v>1</v>
      </c>
      <c r="AI221">
        <v>10</v>
      </c>
      <c r="AJ221" s="14" t="s">
        <v>137</v>
      </c>
      <c r="AK221">
        <v>1</v>
      </c>
    </row>
    <row r="222" spans="1:37" x14ac:dyDescent="0.3">
      <c r="A222" s="2">
        <v>221</v>
      </c>
      <c r="B222" s="21" t="s">
        <v>767</v>
      </c>
      <c r="C222" t="s">
        <v>2</v>
      </c>
      <c r="D222" t="s">
        <v>3</v>
      </c>
      <c r="F222">
        <v>1</v>
      </c>
      <c r="U222">
        <v>1</v>
      </c>
      <c r="X222" s="2">
        <v>1</v>
      </c>
      <c r="Y222" t="s">
        <v>4</v>
      </c>
      <c r="AD222">
        <v>1</v>
      </c>
      <c r="AI222">
        <v>8</v>
      </c>
    </row>
    <row r="223" spans="1:37" x14ac:dyDescent="0.3">
      <c r="A223" s="2">
        <v>222</v>
      </c>
      <c r="B223" s="21" t="s">
        <v>767</v>
      </c>
      <c r="C223" t="s">
        <v>1</v>
      </c>
      <c r="D223" t="s">
        <v>3</v>
      </c>
      <c r="I223">
        <v>1</v>
      </c>
      <c r="V223">
        <v>1</v>
      </c>
      <c r="X223" s="2">
        <v>3</v>
      </c>
      <c r="AA223">
        <v>1</v>
      </c>
      <c r="AI223">
        <v>8</v>
      </c>
    </row>
    <row r="224" spans="1:37" x14ac:dyDescent="0.3">
      <c r="A224" s="2">
        <v>223</v>
      </c>
      <c r="B224" s="21" t="s">
        <v>767</v>
      </c>
      <c r="C224" t="s">
        <v>1</v>
      </c>
      <c r="D224" t="s">
        <v>3</v>
      </c>
      <c r="E224" s="2">
        <v>1</v>
      </c>
      <c r="V224">
        <v>1</v>
      </c>
      <c r="X224" s="2">
        <v>1</v>
      </c>
      <c r="Y224" t="s">
        <v>4</v>
      </c>
      <c r="Z224">
        <v>1</v>
      </c>
      <c r="AA224">
        <v>1</v>
      </c>
      <c r="AI224">
        <v>9</v>
      </c>
    </row>
    <row r="225" spans="1:38" x14ac:dyDescent="0.3">
      <c r="A225" s="2">
        <v>224</v>
      </c>
      <c r="B225" s="21" t="s">
        <v>767</v>
      </c>
      <c r="C225" t="s">
        <v>1</v>
      </c>
      <c r="D225" t="s">
        <v>4</v>
      </c>
      <c r="I225">
        <v>1</v>
      </c>
      <c r="U225">
        <v>1</v>
      </c>
      <c r="X225" s="2">
        <v>3</v>
      </c>
      <c r="Z225">
        <v>1</v>
      </c>
      <c r="AA225">
        <v>1</v>
      </c>
      <c r="AI225">
        <v>7</v>
      </c>
      <c r="AJ225" s="14" t="s">
        <v>52</v>
      </c>
      <c r="AK225">
        <v>1</v>
      </c>
    </row>
    <row r="226" spans="1:38" x14ac:dyDescent="0.3">
      <c r="A226" s="2">
        <v>225</v>
      </c>
      <c r="B226" s="21" t="s">
        <v>767</v>
      </c>
      <c r="C226" t="s">
        <v>1</v>
      </c>
      <c r="D226" t="s">
        <v>3</v>
      </c>
      <c r="K226">
        <v>1</v>
      </c>
      <c r="U226">
        <v>1</v>
      </c>
      <c r="X226" s="2">
        <v>2</v>
      </c>
      <c r="AG226">
        <v>1</v>
      </c>
      <c r="AH226">
        <v>1</v>
      </c>
      <c r="AI226">
        <v>7</v>
      </c>
      <c r="AJ226" s="14" t="s">
        <v>117</v>
      </c>
      <c r="AK226">
        <v>1</v>
      </c>
      <c r="AL226">
        <v>2</v>
      </c>
    </row>
    <row r="227" spans="1:38" x14ac:dyDescent="0.3">
      <c r="A227" s="2">
        <v>226</v>
      </c>
      <c r="B227" s="21" t="s">
        <v>767</v>
      </c>
      <c r="C227" t="s">
        <v>1</v>
      </c>
      <c r="D227" t="s">
        <v>3</v>
      </c>
      <c r="I227">
        <v>1</v>
      </c>
      <c r="V227">
        <v>1</v>
      </c>
      <c r="X227" s="2">
        <v>3</v>
      </c>
      <c r="Z227">
        <v>1</v>
      </c>
      <c r="AA227">
        <v>1</v>
      </c>
      <c r="AI227">
        <v>10</v>
      </c>
    </row>
    <row r="228" spans="1:38" x14ac:dyDescent="0.3">
      <c r="A228" s="2">
        <v>227</v>
      </c>
      <c r="B228" s="21" t="s">
        <v>767</v>
      </c>
      <c r="C228" t="s">
        <v>2</v>
      </c>
      <c r="D228" t="s">
        <v>3</v>
      </c>
      <c r="L228">
        <v>1</v>
      </c>
      <c r="U228">
        <v>1</v>
      </c>
      <c r="X228" s="2">
        <v>1</v>
      </c>
      <c r="Y228" t="s">
        <v>4</v>
      </c>
      <c r="AF228">
        <v>1</v>
      </c>
      <c r="AI228">
        <v>9</v>
      </c>
      <c r="AJ228" s="14" t="s">
        <v>138</v>
      </c>
      <c r="AK228">
        <v>1</v>
      </c>
      <c r="AL228">
        <v>2</v>
      </c>
    </row>
    <row r="229" spans="1:38" x14ac:dyDescent="0.3">
      <c r="A229" s="2">
        <v>228</v>
      </c>
      <c r="B229" s="21" t="s">
        <v>767</v>
      </c>
      <c r="C229" t="s">
        <v>2</v>
      </c>
      <c r="D229" t="s">
        <v>4</v>
      </c>
      <c r="L229">
        <v>1</v>
      </c>
      <c r="O229">
        <v>1</v>
      </c>
      <c r="X229" s="2">
        <v>1</v>
      </c>
      <c r="Y229" t="s">
        <v>4</v>
      </c>
      <c r="AD229">
        <v>1</v>
      </c>
      <c r="AI229">
        <v>7</v>
      </c>
      <c r="AJ229" s="14" t="s">
        <v>139</v>
      </c>
      <c r="AK229">
        <v>10</v>
      </c>
      <c r="AL229">
        <v>1</v>
      </c>
    </row>
    <row r="230" spans="1:38" x14ac:dyDescent="0.3">
      <c r="A230" s="2">
        <v>229</v>
      </c>
      <c r="B230" s="21" t="s">
        <v>767</v>
      </c>
      <c r="C230" t="s">
        <v>1</v>
      </c>
      <c r="D230" t="s">
        <v>3</v>
      </c>
      <c r="E230" s="2">
        <v>1</v>
      </c>
      <c r="U230">
        <v>1</v>
      </c>
      <c r="X230" s="2">
        <v>1</v>
      </c>
      <c r="Y230" t="s">
        <v>4</v>
      </c>
      <c r="AF230">
        <v>1</v>
      </c>
      <c r="AG230">
        <v>1</v>
      </c>
      <c r="AI230">
        <v>9</v>
      </c>
    </row>
    <row r="231" spans="1:38" x14ac:dyDescent="0.3">
      <c r="A231" s="2">
        <v>230</v>
      </c>
      <c r="B231" s="21" t="s">
        <v>767</v>
      </c>
      <c r="C231" t="s">
        <v>2</v>
      </c>
      <c r="D231" t="s">
        <v>3</v>
      </c>
      <c r="I231">
        <v>1</v>
      </c>
      <c r="V231">
        <v>1</v>
      </c>
      <c r="X231" s="2">
        <v>3</v>
      </c>
      <c r="AA231">
        <v>1</v>
      </c>
      <c r="AI231">
        <v>9</v>
      </c>
      <c r="AJ231" s="14" t="s">
        <v>140</v>
      </c>
      <c r="AK231">
        <v>1</v>
      </c>
    </row>
    <row r="232" spans="1:38" x14ac:dyDescent="0.3">
      <c r="A232" s="2">
        <v>231</v>
      </c>
      <c r="B232" s="21" t="s">
        <v>767</v>
      </c>
      <c r="C232" t="s">
        <v>1</v>
      </c>
      <c r="D232" t="s">
        <v>3</v>
      </c>
      <c r="I232">
        <v>1</v>
      </c>
      <c r="U232">
        <v>1</v>
      </c>
      <c r="X232" s="2">
        <v>3</v>
      </c>
      <c r="AA232">
        <v>1</v>
      </c>
      <c r="AI232">
        <v>10</v>
      </c>
    </row>
    <row r="233" spans="1:38" x14ac:dyDescent="0.3">
      <c r="A233" s="2">
        <v>232</v>
      </c>
      <c r="B233" s="21" t="s">
        <v>767</v>
      </c>
      <c r="C233" t="s">
        <v>1</v>
      </c>
      <c r="D233" t="s">
        <v>3</v>
      </c>
      <c r="I233">
        <v>1</v>
      </c>
      <c r="U233">
        <v>1</v>
      </c>
      <c r="X233" s="2">
        <v>3</v>
      </c>
      <c r="AA233">
        <v>1</v>
      </c>
      <c r="AI233">
        <v>9</v>
      </c>
      <c r="AJ233" s="14" t="s">
        <v>92</v>
      </c>
      <c r="AK233">
        <v>1</v>
      </c>
    </row>
    <row r="234" spans="1:38" x14ac:dyDescent="0.3">
      <c r="A234" s="2">
        <v>233</v>
      </c>
      <c r="B234" s="21" t="s">
        <v>767</v>
      </c>
      <c r="C234" t="s">
        <v>1</v>
      </c>
      <c r="D234" t="s">
        <v>3</v>
      </c>
      <c r="E234" s="2">
        <v>1</v>
      </c>
      <c r="I234">
        <v>1</v>
      </c>
      <c r="U234">
        <v>1</v>
      </c>
      <c r="X234" s="2">
        <v>3</v>
      </c>
      <c r="AA234">
        <v>1</v>
      </c>
      <c r="AI234">
        <v>9</v>
      </c>
      <c r="AJ234" s="14" t="s">
        <v>44</v>
      </c>
      <c r="AK234">
        <v>1</v>
      </c>
    </row>
    <row r="235" spans="1:38" x14ac:dyDescent="0.3">
      <c r="A235" s="2">
        <v>234</v>
      </c>
      <c r="B235" s="21" t="s">
        <v>767</v>
      </c>
      <c r="C235" t="s">
        <v>2</v>
      </c>
      <c r="D235" t="s">
        <v>3</v>
      </c>
      <c r="I235">
        <v>1</v>
      </c>
      <c r="V235">
        <v>1</v>
      </c>
      <c r="X235" s="2">
        <v>3</v>
      </c>
      <c r="Z235">
        <v>1</v>
      </c>
      <c r="AA235">
        <v>1</v>
      </c>
      <c r="AI235">
        <v>9</v>
      </c>
      <c r="AJ235" s="14" t="s">
        <v>141</v>
      </c>
      <c r="AK235">
        <v>1</v>
      </c>
    </row>
    <row r="236" spans="1:38" x14ac:dyDescent="0.3">
      <c r="A236" s="2">
        <v>235</v>
      </c>
      <c r="B236" s="21" t="s">
        <v>767</v>
      </c>
      <c r="C236" t="s">
        <v>2</v>
      </c>
      <c r="D236" t="s">
        <v>3</v>
      </c>
      <c r="I236">
        <v>1</v>
      </c>
      <c r="U236">
        <v>1</v>
      </c>
      <c r="X236" s="2">
        <v>3</v>
      </c>
      <c r="AA236">
        <v>1</v>
      </c>
      <c r="AI236">
        <v>8</v>
      </c>
      <c r="AJ236" s="14" t="s">
        <v>142</v>
      </c>
      <c r="AK236">
        <v>1</v>
      </c>
    </row>
    <row r="237" spans="1:38" s="61" customFormat="1" x14ac:dyDescent="0.3">
      <c r="A237" s="59">
        <v>236</v>
      </c>
      <c r="B237" s="60" t="s">
        <v>767</v>
      </c>
      <c r="C237" s="61" t="s">
        <v>1</v>
      </c>
      <c r="D237" s="61" t="s">
        <v>3</v>
      </c>
      <c r="E237" s="59"/>
      <c r="F237" s="61">
        <v>1</v>
      </c>
      <c r="K237" s="61">
        <v>1</v>
      </c>
      <c r="U237" s="61">
        <v>1</v>
      </c>
      <c r="X237" s="59">
        <v>2</v>
      </c>
      <c r="AD237" s="61">
        <v>1</v>
      </c>
      <c r="AI237" s="61">
        <v>8</v>
      </c>
      <c r="AJ237" s="17" t="s">
        <v>143</v>
      </c>
      <c r="AK237" s="61">
        <v>1</v>
      </c>
    </row>
    <row r="238" spans="1:38" x14ac:dyDescent="0.3">
      <c r="A238" s="2">
        <v>237</v>
      </c>
      <c r="B238" s="21" t="s">
        <v>767</v>
      </c>
      <c r="C238" t="s">
        <v>1</v>
      </c>
      <c r="D238" t="s">
        <v>3</v>
      </c>
      <c r="E238" s="2">
        <v>1</v>
      </c>
      <c r="U238">
        <v>1</v>
      </c>
      <c r="X238" s="2">
        <v>1</v>
      </c>
      <c r="Y238" t="s">
        <v>4</v>
      </c>
      <c r="AF238">
        <v>1</v>
      </c>
      <c r="AI238">
        <v>9</v>
      </c>
    </row>
    <row r="239" spans="1:38" x14ac:dyDescent="0.3">
      <c r="A239" s="2">
        <v>238</v>
      </c>
      <c r="B239" s="21" t="s">
        <v>767</v>
      </c>
      <c r="C239" t="s">
        <v>1</v>
      </c>
      <c r="D239" t="s">
        <v>3</v>
      </c>
      <c r="I239">
        <v>1</v>
      </c>
      <c r="V239">
        <v>1</v>
      </c>
      <c r="X239" s="2">
        <v>3</v>
      </c>
      <c r="AA239">
        <v>1</v>
      </c>
      <c r="AI239">
        <v>8</v>
      </c>
      <c r="AJ239" s="14" t="s">
        <v>42</v>
      </c>
      <c r="AK239">
        <v>1</v>
      </c>
    </row>
    <row r="240" spans="1:38" x14ac:dyDescent="0.3">
      <c r="A240" s="2">
        <v>239</v>
      </c>
      <c r="B240" s="21" t="s">
        <v>767</v>
      </c>
      <c r="C240" t="s">
        <v>2</v>
      </c>
      <c r="D240" t="s">
        <v>3</v>
      </c>
      <c r="F240">
        <v>1</v>
      </c>
      <c r="U240">
        <v>1</v>
      </c>
      <c r="X240" s="2">
        <v>1</v>
      </c>
      <c r="Y240" t="s">
        <v>4</v>
      </c>
      <c r="AD240">
        <v>1</v>
      </c>
      <c r="AI240">
        <v>8</v>
      </c>
      <c r="AJ240" s="14" t="s">
        <v>144</v>
      </c>
      <c r="AK240">
        <v>1</v>
      </c>
    </row>
    <row r="241" spans="1:38" x14ac:dyDescent="0.3">
      <c r="A241" s="2">
        <v>240</v>
      </c>
      <c r="B241" s="21" t="s">
        <v>767</v>
      </c>
      <c r="C241" t="s">
        <v>2</v>
      </c>
      <c r="D241" t="s">
        <v>3</v>
      </c>
      <c r="I241">
        <v>1</v>
      </c>
      <c r="U241">
        <v>1</v>
      </c>
      <c r="X241" s="2">
        <v>3</v>
      </c>
      <c r="AA241">
        <v>1</v>
      </c>
      <c r="AF241">
        <v>1</v>
      </c>
      <c r="AI241">
        <v>9</v>
      </c>
      <c r="AJ241" s="14" t="s">
        <v>145</v>
      </c>
      <c r="AK241">
        <v>1</v>
      </c>
    </row>
    <row r="242" spans="1:38" x14ac:dyDescent="0.3">
      <c r="A242" s="2">
        <v>241</v>
      </c>
      <c r="B242" s="21" t="s">
        <v>767</v>
      </c>
      <c r="C242" t="s">
        <v>1</v>
      </c>
      <c r="D242" t="s">
        <v>4</v>
      </c>
      <c r="H242">
        <v>1</v>
      </c>
      <c r="R242">
        <v>1</v>
      </c>
      <c r="X242" s="2">
        <v>1</v>
      </c>
      <c r="Y242" t="s">
        <v>4</v>
      </c>
      <c r="AD242">
        <v>1</v>
      </c>
      <c r="AI242">
        <v>9</v>
      </c>
      <c r="AJ242" s="14" t="s">
        <v>146</v>
      </c>
      <c r="AK242">
        <v>10</v>
      </c>
      <c r="AL242">
        <v>7</v>
      </c>
    </row>
    <row r="243" spans="1:38" x14ac:dyDescent="0.3">
      <c r="A243" s="2">
        <v>242</v>
      </c>
      <c r="B243" s="21" t="s">
        <v>767</v>
      </c>
      <c r="C243" t="s">
        <v>2</v>
      </c>
      <c r="D243" t="s">
        <v>4</v>
      </c>
      <c r="I243">
        <v>1</v>
      </c>
      <c r="U243">
        <v>1</v>
      </c>
      <c r="X243" s="2">
        <v>3</v>
      </c>
      <c r="AA243">
        <v>1</v>
      </c>
      <c r="AI243">
        <v>9</v>
      </c>
      <c r="AJ243" s="14" t="s">
        <v>41</v>
      </c>
      <c r="AK243">
        <v>1</v>
      </c>
    </row>
    <row r="244" spans="1:38" x14ac:dyDescent="0.3">
      <c r="A244" s="2">
        <v>243</v>
      </c>
      <c r="B244" s="21" t="s">
        <v>767</v>
      </c>
      <c r="C244" t="s">
        <v>1</v>
      </c>
      <c r="D244" t="s">
        <v>4</v>
      </c>
      <c r="K244">
        <v>1</v>
      </c>
      <c r="U244">
        <v>1</v>
      </c>
      <c r="X244" s="2">
        <v>3</v>
      </c>
      <c r="AC244">
        <v>1</v>
      </c>
      <c r="AI244">
        <v>7</v>
      </c>
      <c r="AJ244" s="14" t="s">
        <v>147</v>
      </c>
      <c r="AK244">
        <v>1</v>
      </c>
    </row>
    <row r="245" spans="1:38" x14ac:dyDescent="0.3">
      <c r="A245" s="2">
        <v>244</v>
      </c>
      <c r="B245" s="21" t="s">
        <v>767</v>
      </c>
      <c r="C245" t="s">
        <v>2</v>
      </c>
      <c r="D245" t="s">
        <v>3</v>
      </c>
      <c r="I245">
        <v>1</v>
      </c>
      <c r="U245">
        <v>1</v>
      </c>
      <c r="X245" s="2">
        <v>3</v>
      </c>
      <c r="Z245">
        <v>1</v>
      </c>
      <c r="AA245">
        <v>1</v>
      </c>
      <c r="AI245">
        <v>8</v>
      </c>
      <c r="AJ245" s="14" t="s">
        <v>44</v>
      </c>
      <c r="AK245">
        <v>1</v>
      </c>
    </row>
    <row r="246" spans="1:38" x14ac:dyDescent="0.3">
      <c r="A246" s="2">
        <v>245</v>
      </c>
      <c r="B246" s="21" t="s">
        <v>767</v>
      </c>
      <c r="C246" t="s">
        <v>1</v>
      </c>
      <c r="D246" t="s">
        <v>3</v>
      </c>
      <c r="I246">
        <v>1</v>
      </c>
      <c r="U246">
        <v>1</v>
      </c>
      <c r="X246" s="2">
        <v>3</v>
      </c>
      <c r="Z246">
        <v>1</v>
      </c>
      <c r="AA246">
        <v>1</v>
      </c>
      <c r="AI246">
        <v>9</v>
      </c>
      <c r="AJ246" s="14" t="s">
        <v>42</v>
      </c>
      <c r="AK246">
        <v>1</v>
      </c>
    </row>
    <row r="247" spans="1:38" x14ac:dyDescent="0.3">
      <c r="A247" s="2">
        <v>246</v>
      </c>
      <c r="B247" s="21" t="s">
        <v>767</v>
      </c>
      <c r="C247" t="s">
        <v>1</v>
      </c>
      <c r="D247" t="s">
        <v>4</v>
      </c>
      <c r="G247">
        <v>1</v>
      </c>
      <c r="U247">
        <v>1</v>
      </c>
      <c r="X247" s="2">
        <v>3</v>
      </c>
      <c r="AH247">
        <v>1</v>
      </c>
      <c r="AI247">
        <v>9</v>
      </c>
    </row>
    <row r="248" spans="1:38" x14ac:dyDescent="0.3">
      <c r="A248" s="2">
        <v>247</v>
      </c>
      <c r="B248" s="21" t="s">
        <v>767</v>
      </c>
      <c r="C248" t="s">
        <v>1</v>
      </c>
      <c r="D248" t="s">
        <v>3</v>
      </c>
      <c r="G248">
        <v>1</v>
      </c>
      <c r="U248">
        <v>1</v>
      </c>
      <c r="X248" s="2">
        <v>1</v>
      </c>
      <c r="Y248" t="s">
        <v>4</v>
      </c>
      <c r="AF248">
        <v>1</v>
      </c>
      <c r="AI248">
        <v>9</v>
      </c>
      <c r="AJ248" s="14" t="s">
        <v>148</v>
      </c>
      <c r="AK248">
        <v>11</v>
      </c>
    </row>
    <row r="249" spans="1:38" x14ac:dyDescent="0.3">
      <c r="A249" s="2">
        <v>248</v>
      </c>
      <c r="B249" s="21" t="s">
        <v>767</v>
      </c>
      <c r="C249" t="s">
        <v>1</v>
      </c>
      <c r="D249" t="s">
        <v>3</v>
      </c>
      <c r="M249">
        <v>1</v>
      </c>
      <c r="V249">
        <v>1</v>
      </c>
      <c r="X249" s="2">
        <v>1</v>
      </c>
      <c r="Y249" t="s">
        <v>4</v>
      </c>
      <c r="Z249">
        <v>1</v>
      </c>
      <c r="AA249">
        <v>1</v>
      </c>
      <c r="AI249">
        <v>9</v>
      </c>
    </row>
    <row r="250" spans="1:38" x14ac:dyDescent="0.3">
      <c r="A250" s="2">
        <v>249</v>
      </c>
      <c r="B250" s="21" t="s">
        <v>767</v>
      </c>
      <c r="C250" t="s">
        <v>1</v>
      </c>
      <c r="D250" t="s">
        <v>3</v>
      </c>
      <c r="M250">
        <v>1</v>
      </c>
      <c r="U250">
        <v>1</v>
      </c>
      <c r="X250" s="2">
        <v>1</v>
      </c>
      <c r="Y250" t="s">
        <v>4</v>
      </c>
      <c r="AD250">
        <v>1</v>
      </c>
      <c r="AI250">
        <v>7</v>
      </c>
    </row>
    <row r="251" spans="1:38" x14ac:dyDescent="0.3">
      <c r="A251" s="2">
        <v>250</v>
      </c>
      <c r="B251" s="21" t="s">
        <v>767</v>
      </c>
      <c r="C251" t="s">
        <v>2</v>
      </c>
      <c r="D251" t="s">
        <v>3</v>
      </c>
      <c r="F251">
        <v>1</v>
      </c>
      <c r="V251">
        <v>1</v>
      </c>
      <c r="X251" s="2">
        <v>1</v>
      </c>
      <c r="Y251" t="s">
        <v>4</v>
      </c>
      <c r="Z251">
        <v>1</v>
      </c>
      <c r="AA251">
        <v>1</v>
      </c>
      <c r="AI251">
        <v>9</v>
      </c>
      <c r="AJ251" s="14" t="s">
        <v>149</v>
      </c>
      <c r="AK251">
        <v>1</v>
      </c>
      <c r="AL251">
        <v>4</v>
      </c>
    </row>
    <row r="252" spans="1:38" x14ac:dyDescent="0.3">
      <c r="A252" s="2">
        <v>251</v>
      </c>
      <c r="B252" s="21" t="s">
        <v>767</v>
      </c>
      <c r="C252" t="s">
        <v>1</v>
      </c>
      <c r="D252" t="s">
        <v>3</v>
      </c>
      <c r="I252">
        <v>1</v>
      </c>
      <c r="V252">
        <v>1</v>
      </c>
      <c r="X252" s="2">
        <v>3</v>
      </c>
      <c r="Z252">
        <v>1</v>
      </c>
      <c r="AA252">
        <v>1</v>
      </c>
      <c r="AI252">
        <v>9</v>
      </c>
      <c r="AJ252" s="14" t="s">
        <v>41</v>
      </c>
      <c r="AK252">
        <v>1</v>
      </c>
    </row>
    <row r="253" spans="1:38" x14ac:dyDescent="0.3">
      <c r="A253" s="2">
        <v>252</v>
      </c>
      <c r="B253" s="21" t="s">
        <v>767</v>
      </c>
      <c r="C253" t="s">
        <v>2</v>
      </c>
      <c r="D253" t="s">
        <v>3</v>
      </c>
      <c r="F253">
        <v>1</v>
      </c>
      <c r="V253">
        <v>1</v>
      </c>
      <c r="X253" s="2">
        <v>1</v>
      </c>
      <c r="Y253" t="s">
        <v>4</v>
      </c>
      <c r="AG253">
        <v>1</v>
      </c>
      <c r="AI253">
        <v>9</v>
      </c>
      <c r="AJ253" s="14" t="s">
        <v>105</v>
      </c>
      <c r="AK253">
        <v>1</v>
      </c>
    </row>
    <row r="254" spans="1:38" x14ac:dyDescent="0.3">
      <c r="A254" s="2">
        <v>253</v>
      </c>
      <c r="B254" s="21" t="s">
        <v>767</v>
      </c>
      <c r="C254" t="s">
        <v>2</v>
      </c>
      <c r="D254" t="s">
        <v>4</v>
      </c>
      <c r="I254">
        <v>1</v>
      </c>
      <c r="U254">
        <v>1</v>
      </c>
      <c r="V254">
        <v>1</v>
      </c>
      <c r="X254" s="2">
        <v>3</v>
      </c>
      <c r="AA254">
        <v>1</v>
      </c>
      <c r="AI254">
        <v>8</v>
      </c>
      <c r="AJ254" s="14" t="s">
        <v>41</v>
      </c>
      <c r="AK254">
        <v>1</v>
      </c>
    </row>
    <row r="255" spans="1:38" x14ac:dyDescent="0.3">
      <c r="A255" s="2">
        <v>254</v>
      </c>
      <c r="B255" s="21" t="s">
        <v>767</v>
      </c>
      <c r="C255" t="s">
        <v>2</v>
      </c>
      <c r="D255" t="s">
        <v>4</v>
      </c>
      <c r="G255">
        <v>1</v>
      </c>
      <c r="P255">
        <v>1</v>
      </c>
      <c r="U255">
        <v>1</v>
      </c>
      <c r="X255" s="2">
        <v>3</v>
      </c>
      <c r="AB255">
        <v>1</v>
      </c>
      <c r="AI255">
        <v>7</v>
      </c>
      <c r="AJ255" s="14" t="s">
        <v>150</v>
      </c>
      <c r="AK255">
        <v>9</v>
      </c>
      <c r="AL255">
        <v>7</v>
      </c>
    </row>
    <row r="256" spans="1:38" x14ac:dyDescent="0.3">
      <c r="A256" s="2">
        <v>255</v>
      </c>
      <c r="B256" s="21" t="s">
        <v>767</v>
      </c>
      <c r="C256" t="s">
        <v>1</v>
      </c>
      <c r="D256" t="s">
        <v>3</v>
      </c>
      <c r="L256">
        <v>1</v>
      </c>
      <c r="O256">
        <v>1</v>
      </c>
      <c r="V256">
        <v>1</v>
      </c>
      <c r="X256" s="2">
        <v>1</v>
      </c>
      <c r="Y256" t="s">
        <v>4</v>
      </c>
      <c r="Z256">
        <v>1</v>
      </c>
      <c r="AA256">
        <v>1</v>
      </c>
      <c r="AI256">
        <v>8</v>
      </c>
      <c r="AJ256" s="14" t="s">
        <v>140</v>
      </c>
      <c r="AK256">
        <v>1</v>
      </c>
    </row>
    <row r="257" spans="1:38" x14ac:dyDescent="0.3">
      <c r="A257" s="2">
        <v>256</v>
      </c>
      <c r="B257" s="21" t="s">
        <v>767</v>
      </c>
      <c r="C257" t="s">
        <v>1</v>
      </c>
      <c r="D257" t="s">
        <v>4</v>
      </c>
      <c r="I257">
        <v>1</v>
      </c>
      <c r="V257">
        <v>1</v>
      </c>
      <c r="X257" s="2">
        <v>3</v>
      </c>
      <c r="Z257">
        <v>1</v>
      </c>
      <c r="AA257">
        <v>1</v>
      </c>
      <c r="AI257">
        <v>8</v>
      </c>
      <c r="AJ257" s="14" t="s">
        <v>151</v>
      </c>
      <c r="AK257">
        <v>1</v>
      </c>
      <c r="AL257">
        <v>8</v>
      </c>
    </row>
    <row r="258" spans="1:38" x14ac:dyDescent="0.3">
      <c r="A258" s="2">
        <v>257</v>
      </c>
      <c r="B258" s="21" t="s">
        <v>767</v>
      </c>
      <c r="C258" t="s">
        <v>1</v>
      </c>
      <c r="D258" t="s">
        <v>3</v>
      </c>
      <c r="E258" s="2">
        <v>1</v>
      </c>
      <c r="U258">
        <v>1</v>
      </c>
      <c r="X258" s="2">
        <v>1</v>
      </c>
      <c r="Y258" t="s">
        <v>4</v>
      </c>
      <c r="AF258">
        <v>1</v>
      </c>
      <c r="AI258">
        <v>7</v>
      </c>
      <c r="AJ258" s="15"/>
      <c r="AK258" s="1"/>
      <c r="AL258" s="1"/>
    </row>
    <row r="259" spans="1:38" s="61" customFormat="1" x14ac:dyDescent="0.3">
      <c r="A259" s="59">
        <v>258</v>
      </c>
      <c r="B259" s="60" t="s">
        <v>767</v>
      </c>
      <c r="C259" s="61" t="s">
        <v>1</v>
      </c>
      <c r="D259" s="61" t="s">
        <v>3</v>
      </c>
      <c r="E259" s="59"/>
      <c r="K259" s="61">
        <v>1</v>
      </c>
      <c r="U259" s="61">
        <v>1</v>
      </c>
      <c r="X259" s="59">
        <v>2</v>
      </c>
      <c r="AE259" s="61">
        <v>1</v>
      </c>
      <c r="AI259" s="61">
        <v>8</v>
      </c>
      <c r="AJ259" s="17" t="s">
        <v>152</v>
      </c>
      <c r="AK259" s="4">
        <v>1</v>
      </c>
      <c r="AL259" s="4"/>
    </row>
    <row r="260" spans="1:38" x14ac:dyDescent="0.3">
      <c r="A260" s="2">
        <v>259</v>
      </c>
      <c r="B260" s="21" t="s">
        <v>767</v>
      </c>
      <c r="C260" t="s">
        <v>2</v>
      </c>
      <c r="D260" t="s">
        <v>3</v>
      </c>
      <c r="L260">
        <v>1</v>
      </c>
      <c r="U260">
        <v>1</v>
      </c>
      <c r="X260" s="2">
        <v>3</v>
      </c>
      <c r="AE260">
        <v>1</v>
      </c>
      <c r="AI260">
        <v>8</v>
      </c>
    </row>
    <row r="261" spans="1:38" x14ac:dyDescent="0.3">
      <c r="A261" s="2">
        <v>260</v>
      </c>
      <c r="B261" s="21" t="s">
        <v>767</v>
      </c>
      <c r="C261" t="s">
        <v>2</v>
      </c>
      <c r="D261" t="s">
        <v>3</v>
      </c>
      <c r="I261">
        <v>1</v>
      </c>
      <c r="V261">
        <v>1</v>
      </c>
      <c r="X261" s="2">
        <v>3</v>
      </c>
      <c r="Z261">
        <v>1</v>
      </c>
      <c r="AA261">
        <v>1</v>
      </c>
      <c r="AI261">
        <v>8</v>
      </c>
      <c r="AJ261" s="14" t="s">
        <v>42</v>
      </c>
      <c r="AK261">
        <v>1</v>
      </c>
    </row>
    <row r="262" spans="1:38" x14ac:dyDescent="0.3">
      <c r="A262" s="2">
        <v>261</v>
      </c>
      <c r="B262" s="21" t="s">
        <v>767</v>
      </c>
      <c r="C262" t="s">
        <v>1</v>
      </c>
      <c r="D262" t="s">
        <v>3</v>
      </c>
      <c r="I262">
        <v>1</v>
      </c>
      <c r="V262">
        <v>1</v>
      </c>
      <c r="X262" s="2">
        <v>3</v>
      </c>
      <c r="Z262">
        <v>1</v>
      </c>
      <c r="AA262">
        <v>1</v>
      </c>
      <c r="AI262">
        <v>8</v>
      </c>
      <c r="AJ262" s="14" t="s">
        <v>153</v>
      </c>
      <c r="AK262">
        <v>1</v>
      </c>
    </row>
    <row r="263" spans="1:38" x14ac:dyDescent="0.3">
      <c r="A263" s="2">
        <v>262</v>
      </c>
      <c r="B263" s="21" t="s">
        <v>767</v>
      </c>
      <c r="C263" t="s">
        <v>2</v>
      </c>
      <c r="D263" t="s">
        <v>4</v>
      </c>
      <c r="I263">
        <v>1</v>
      </c>
      <c r="U263">
        <v>1</v>
      </c>
      <c r="X263" s="2">
        <v>3</v>
      </c>
      <c r="Z263">
        <v>1</v>
      </c>
      <c r="AA263">
        <v>1</v>
      </c>
      <c r="AI263">
        <v>7</v>
      </c>
      <c r="AJ263" s="14" t="s">
        <v>154</v>
      </c>
      <c r="AK263">
        <v>1</v>
      </c>
    </row>
    <row r="264" spans="1:38" x14ac:dyDescent="0.3">
      <c r="A264" s="2">
        <v>263</v>
      </c>
      <c r="B264" s="21" t="s">
        <v>767</v>
      </c>
      <c r="C264" t="s">
        <v>1</v>
      </c>
      <c r="D264" t="s">
        <v>3</v>
      </c>
      <c r="E264" s="2">
        <v>1</v>
      </c>
      <c r="U264">
        <v>1</v>
      </c>
      <c r="X264" s="2">
        <v>3</v>
      </c>
      <c r="AA264">
        <v>1</v>
      </c>
      <c r="AI264">
        <v>10</v>
      </c>
      <c r="AJ264" s="14" t="s">
        <v>155</v>
      </c>
      <c r="AK264">
        <v>1</v>
      </c>
    </row>
    <row r="265" spans="1:38" x14ac:dyDescent="0.3">
      <c r="A265" s="2">
        <v>264</v>
      </c>
      <c r="B265" s="21" t="s">
        <v>767</v>
      </c>
      <c r="C265" t="s">
        <v>2</v>
      </c>
      <c r="D265" t="s">
        <v>3</v>
      </c>
      <c r="J265">
        <v>1</v>
      </c>
      <c r="U265">
        <v>1</v>
      </c>
      <c r="V265">
        <v>1</v>
      </c>
      <c r="X265" s="2">
        <v>3</v>
      </c>
      <c r="Z265">
        <v>1</v>
      </c>
      <c r="AA265">
        <v>1</v>
      </c>
      <c r="AI265">
        <v>10</v>
      </c>
      <c r="AJ265" s="14" t="s">
        <v>156</v>
      </c>
      <c r="AK265">
        <v>1</v>
      </c>
    </row>
    <row r="266" spans="1:38" x14ac:dyDescent="0.3">
      <c r="A266" s="2">
        <v>265</v>
      </c>
      <c r="B266" s="21" t="s">
        <v>767</v>
      </c>
      <c r="C266" t="s">
        <v>1</v>
      </c>
      <c r="D266" t="s">
        <v>3</v>
      </c>
      <c r="I266">
        <v>1</v>
      </c>
      <c r="V266">
        <v>1</v>
      </c>
      <c r="X266" s="2">
        <v>3</v>
      </c>
      <c r="AA266">
        <v>1</v>
      </c>
      <c r="AI266">
        <v>10</v>
      </c>
    </row>
    <row r="267" spans="1:38" x14ac:dyDescent="0.3">
      <c r="A267" s="2">
        <v>266</v>
      </c>
      <c r="B267" s="21" t="s">
        <v>767</v>
      </c>
      <c r="C267" t="s">
        <v>2</v>
      </c>
      <c r="D267" t="s">
        <v>3</v>
      </c>
      <c r="M267">
        <v>1</v>
      </c>
      <c r="U267">
        <v>1</v>
      </c>
      <c r="X267" s="2">
        <v>1</v>
      </c>
      <c r="Y267" t="s">
        <v>4</v>
      </c>
      <c r="AE267">
        <v>1</v>
      </c>
      <c r="AI267">
        <v>7</v>
      </c>
      <c r="AJ267" s="14" t="s">
        <v>157</v>
      </c>
      <c r="AK267">
        <v>1</v>
      </c>
    </row>
    <row r="268" spans="1:38" x14ac:dyDescent="0.3">
      <c r="A268" s="2">
        <v>267</v>
      </c>
      <c r="B268" s="21" t="s">
        <v>767</v>
      </c>
      <c r="C268" t="s">
        <v>2</v>
      </c>
      <c r="D268" t="s">
        <v>3</v>
      </c>
      <c r="F268">
        <v>1</v>
      </c>
      <c r="U268">
        <v>1</v>
      </c>
      <c r="V268">
        <v>1</v>
      </c>
      <c r="X268" s="2">
        <v>3</v>
      </c>
      <c r="Z268">
        <v>1</v>
      </c>
      <c r="AA268">
        <v>1</v>
      </c>
      <c r="AI268">
        <v>8</v>
      </c>
      <c r="AJ268" s="14" t="s">
        <v>42</v>
      </c>
      <c r="AK268">
        <v>1</v>
      </c>
    </row>
    <row r="269" spans="1:38" x14ac:dyDescent="0.3">
      <c r="A269" s="2">
        <v>268</v>
      </c>
      <c r="B269" s="21" t="s">
        <v>767</v>
      </c>
      <c r="C269" t="s">
        <v>1</v>
      </c>
      <c r="D269" t="s">
        <v>3</v>
      </c>
      <c r="I269">
        <v>1</v>
      </c>
      <c r="V269">
        <v>1</v>
      </c>
      <c r="X269" s="2">
        <v>3</v>
      </c>
      <c r="AA269">
        <v>1</v>
      </c>
      <c r="AI269">
        <v>9</v>
      </c>
    </row>
    <row r="270" spans="1:38" x14ac:dyDescent="0.3">
      <c r="A270" s="2">
        <v>269</v>
      </c>
      <c r="B270" s="21" t="s">
        <v>767</v>
      </c>
      <c r="C270" t="s">
        <v>1</v>
      </c>
      <c r="D270" t="s">
        <v>3</v>
      </c>
      <c r="E270" s="2">
        <v>1</v>
      </c>
      <c r="W270">
        <v>1</v>
      </c>
      <c r="X270" s="2">
        <v>3</v>
      </c>
      <c r="Z270">
        <v>1</v>
      </c>
      <c r="AA270">
        <v>1</v>
      </c>
      <c r="AI270">
        <v>7</v>
      </c>
      <c r="AJ270" s="14" t="s">
        <v>158</v>
      </c>
      <c r="AK270">
        <v>7</v>
      </c>
    </row>
    <row r="271" spans="1:38" x14ac:dyDescent="0.3">
      <c r="A271" s="2">
        <v>270</v>
      </c>
      <c r="B271" s="21" t="s">
        <v>767</v>
      </c>
      <c r="C271" t="s">
        <v>1</v>
      </c>
      <c r="D271" t="s">
        <v>3</v>
      </c>
      <c r="I271">
        <v>1</v>
      </c>
      <c r="U271">
        <v>1</v>
      </c>
      <c r="X271" s="2">
        <v>3</v>
      </c>
      <c r="Z271">
        <v>1</v>
      </c>
      <c r="AA271">
        <v>1</v>
      </c>
      <c r="AI271">
        <v>6</v>
      </c>
      <c r="AJ271" s="14" t="s">
        <v>44</v>
      </c>
      <c r="AK271">
        <v>1</v>
      </c>
    </row>
    <row r="272" spans="1:38" x14ac:dyDescent="0.3">
      <c r="A272" s="2">
        <v>271</v>
      </c>
      <c r="B272" s="21" t="s">
        <v>767</v>
      </c>
      <c r="C272" t="s">
        <v>1</v>
      </c>
      <c r="D272" t="s">
        <v>3</v>
      </c>
      <c r="I272">
        <v>1</v>
      </c>
      <c r="U272">
        <v>1</v>
      </c>
      <c r="X272" s="2">
        <v>3</v>
      </c>
      <c r="AA272">
        <v>1</v>
      </c>
      <c r="AI272">
        <v>8</v>
      </c>
      <c r="AJ272" s="14" t="s">
        <v>101</v>
      </c>
      <c r="AK272">
        <v>1</v>
      </c>
    </row>
    <row r="273" spans="1:38" x14ac:dyDescent="0.3">
      <c r="A273" s="2">
        <v>272</v>
      </c>
      <c r="B273" s="21" t="s">
        <v>767</v>
      </c>
      <c r="C273" t="s">
        <v>1</v>
      </c>
      <c r="D273" t="s">
        <v>3</v>
      </c>
      <c r="I273">
        <v>1</v>
      </c>
      <c r="V273">
        <v>1</v>
      </c>
      <c r="X273" s="2">
        <v>3</v>
      </c>
      <c r="AA273">
        <v>1</v>
      </c>
      <c r="AI273">
        <v>10</v>
      </c>
    </row>
    <row r="274" spans="1:38" s="61" customFormat="1" x14ac:dyDescent="0.3">
      <c r="A274" s="59">
        <v>273</v>
      </c>
      <c r="B274" s="60" t="s">
        <v>767</v>
      </c>
      <c r="C274" s="61" t="s">
        <v>1</v>
      </c>
      <c r="D274" s="61" t="s">
        <v>3</v>
      </c>
      <c r="E274" s="59">
        <v>1</v>
      </c>
      <c r="U274" s="61">
        <v>1</v>
      </c>
      <c r="X274" s="59">
        <v>3</v>
      </c>
      <c r="AE274" s="61">
        <v>1</v>
      </c>
      <c r="AI274" s="61">
        <v>8</v>
      </c>
      <c r="AJ274" s="17" t="s">
        <v>159</v>
      </c>
      <c r="AK274" s="4">
        <v>1</v>
      </c>
      <c r="AL274" s="4">
        <v>7</v>
      </c>
    </row>
    <row r="275" spans="1:38" x14ac:dyDescent="0.3">
      <c r="A275" s="2">
        <v>274</v>
      </c>
      <c r="B275" s="21" t="s">
        <v>767</v>
      </c>
      <c r="C275" t="s">
        <v>2</v>
      </c>
      <c r="D275" t="s">
        <v>3</v>
      </c>
      <c r="I275">
        <v>1</v>
      </c>
      <c r="V275">
        <v>1</v>
      </c>
      <c r="X275" s="2">
        <v>3</v>
      </c>
      <c r="Z275">
        <v>1</v>
      </c>
      <c r="AA275">
        <v>1</v>
      </c>
      <c r="AI275">
        <v>9</v>
      </c>
    </row>
    <row r="276" spans="1:38" x14ac:dyDescent="0.3">
      <c r="A276" s="2">
        <v>275</v>
      </c>
      <c r="B276" s="21" t="s">
        <v>767</v>
      </c>
      <c r="C276" t="s">
        <v>2</v>
      </c>
      <c r="D276" t="s">
        <v>4</v>
      </c>
      <c r="F276">
        <v>1</v>
      </c>
      <c r="U276">
        <v>1</v>
      </c>
      <c r="X276" s="2">
        <v>3</v>
      </c>
      <c r="AB276">
        <v>1</v>
      </c>
      <c r="AD276">
        <v>1</v>
      </c>
      <c r="AI276">
        <v>10</v>
      </c>
      <c r="AJ276" s="14" t="s">
        <v>44</v>
      </c>
      <c r="AK276">
        <v>1</v>
      </c>
    </row>
    <row r="277" spans="1:38" x14ac:dyDescent="0.3">
      <c r="A277" s="2">
        <v>276</v>
      </c>
      <c r="B277" s="21" t="s">
        <v>767</v>
      </c>
      <c r="C277" t="s">
        <v>1</v>
      </c>
      <c r="D277" t="s">
        <v>4</v>
      </c>
      <c r="H277">
        <v>1</v>
      </c>
      <c r="W277">
        <v>1</v>
      </c>
      <c r="X277" s="2">
        <v>1</v>
      </c>
      <c r="Y277" t="s">
        <v>4</v>
      </c>
      <c r="AE277">
        <v>1</v>
      </c>
      <c r="AI277">
        <v>9</v>
      </c>
      <c r="AJ277" s="14" t="s">
        <v>160</v>
      </c>
      <c r="AK277">
        <v>1</v>
      </c>
      <c r="AL277">
        <v>3</v>
      </c>
    </row>
    <row r="278" spans="1:38" x14ac:dyDescent="0.3">
      <c r="A278" s="2">
        <v>277</v>
      </c>
      <c r="B278" s="21" t="s">
        <v>767</v>
      </c>
      <c r="C278" t="s">
        <v>2</v>
      </c>
      <c r="D278" t="s">
        <v>3</v>
      </c>
      <c r="I278">
        <v>1</v>
      </c>
      <c r="U278">
        <v>1</v>
      </c>
      <c r="X278" s="2">
        <v>3</v>
      </c>
      <c r="Z278">
        <v>1</v>
      </c>
      <c r="AA278">
        <v>1</v>
      </c>
      <c r="AI278">
        <v>10</v>
      </c>
      <c r="AJ278" s="14" t="s">
        <v>161</v>
      </c>
      <c r="AK278">
        <v>1</v>
      </c>
      <c r="AL278">
        <v>7</v>
      </c>
    </row>
    <row r="279" spans="1:38" x14ac:dyDescent="0.3">
      <c r="A279" s="2">
        <v>278</v>
      </c>
      <c r="B279" s="21" t="s">
        <v>767</v>
      </c>
      <c r="C279" t="s">
        <v>1</v>
      </c>
      <c r="D279" t="s">
        <v>4</v>
      </c>
      <c r="H279">
        <v>1</v>
      </c>
      <c r="P279">
        <v>1</v>
      </c>
      <c r="X279" s="2">
        <v>3</v>
      </c>
      <c r="AD279">
        <v>1</v>
      </c>
      <c r="AI279">
        <v>8</v>
      </c>
      <c r="AJ279" s="14" t="s">
        <v>162</v>
      </c>
      <c r="AK279">
        <v>3</v>
      </c>
    </row>
    <row r="280" spans="1:38" x14ac:dyDescent="0.3">
      <c r="A280" s="2">
        <v>279</v>
      </c>
      <c r="B280" s="21" t="s">
        <v>767</v>
      </c>
      <c r="C280" t="s">
        <v>2</v>
      </c>
      <c r="D280" t="s">
        <v>3</v>
      </c>
      <c r="F280">
        <v>1</v>
      </c>
      <c r="U280">
        <v>1</v>
      </c>
      <c r="X280" s="2">
        <v>3</v>
      </c>
      <c r="AA280">
        <v>1</v>
      </c>
      <c r="AI280">
        <v>9</v>
      </c>
      <c r="AJ280" s="14" t="s">
        <v>44</v>
      </c>
      <c r="AK280">
        <v>1</v>
      </c>
    </row>
    <row r="281" spans="1:38" s="61" customFormat="1" x14ac:dyDescent="0.3">
      <c r="A281" s="59">
        <v>280</v>
      </c>
      <c r="B281" s="60" t="s">
        <v>767</v>
      </c>
      <c r="C281" s="61" t="s">
        <v>1</v>
      </c>
      <c r="D281" s="61" t="s">
        <v>3</v>
      </c>
      <c r="E281" s="59"/>
      <c r="I281" s="61">
        <v>1</v>
      </c>
      <c r="V281" s="61">
        <v>1</v>
      </c>
      <c r="X281" s="59">
        <v>3</v>
      </c>
      <c r="AA281" s="61">
        <v>1</v>
      </c>
      <c r="AI281" s="61">
        <v>8</v>
      </c>
      <c r="AJ281" s="17" t="s">
        <v>52</v>
      </c>
      <c r="AK281" s="61">
        <v>1</v>
      </c>
    </row>
    <row r="282" spans="1:38" x14ac:dyDescent="0.3">
      <c r="A282" s="2">
        <v>281</v>
      </c>
      <c r="B282" s="21" t="s">
        <v>767</v>
      </c>
      <c r="C282" t="s">
        <v>2</v>
      </c>
      <c r="D282" t="s">
        <v>3</v>
      </c>
      <c r="F282">
        <v>1</v>
      </c>
      <c r="V282">
        <v>1</v>
      </c>
      <c r="X282" s="2">
        <v>1</v>
      </c>
      <c r="Y282" t="s">
        <v>4</v>
      </c>
      <c r="AA282">
        <v>1</v>
      </c>
      <c r="AE282">
        <v>1</v>
      </c>
      <c r="AI282">
        <v>7</v>
      </c>
      <c r="AJ282" s="14" t="s">
        <v>41</v>
      </c>
      <c r="AK282">
        <v>1</v>
      </c>
    </row>
    <row r="283" spans="1:38" x14ac:dyDescent="0.3">
      <c r="A283" s="2">
        <v>282</v>
      </c>
      <c r="B283" s="21" t="s">
        <v>767</v>
      </c>
      <c r="C283" t="s">
        <v>2</v>
      </c>
      <c r="D283" t="s">
        <v>3</v>
      </c>
      <c r="J283">
        <v>1</v>
      </c>
      <c r="V283">
        <v>1</v>
      </c>
      <c r="X283" s="2">
        <v>1</v>
      </c>
      <c r="Y283" t="s">
        <v>4</v>
      </c>
      <c r="Z283">
        <v>1</v>
      </c>
      <c r="AI283">
        <v>9</v>
      </c>
      <c r="AJ283" s="14" t="s">
        <v>163</v>
      </c>
      <c r="AK283">
        <v>2</v>
      </c>
      <c r="AL283">
        <v>9</v>
      </c>
    </row>
    <row r="284" spans="1:38" x14ac:dyDescent="0.3">
      <c r="A284" s="2">
        <v>283</v>
      </c>
      <c r="B284" s="21" t="s">
        <v>767</v>
      </c>
      <c r="C284" t="s">
        <v>2</v>
      </c>
      <c r="D284" t="s">
        <v>3</v>
      </c>
      <c r="I284">
        <v>1</v>
      </c>
      <c r="V284">
        <v>1</v>
      </c>
      <c r="X284" s="2">
        <v>3</v>
      </c>
      <c r="AA284">
        <v>1</v>
      </c>
      <c r="AI284">
        <v>8</v>
      </c>
      <c r="AJ284" s="14" t="s">
        <v>164</v>
      </c>
      <c r="AK284">
        <v>1</v>
      </c>
    </row>
    <row r="285" spans="1:38" x14ac:dyDescent="0.3">
      <c r="A285" s="2">
        <v>284</v>
      </c>
      <c r="B285" s="21" t="s">
        <v>767</v>
      </c>
      <c r="C285" t="s">
        <v>2</v>
      </c>
      <c r="D285" t="s">
        <v>3</v>
      </c>
      <c r="I285">
        <v>1</v>
      </c>
      <c r="V285">
        <v>1</v>
      </c>
      <c r="X285" s="2">
        <v>3</v>
      </c>
      <c r="AA285">
        <v>1</v>
      </c>
      <c r="AI285">
        <v>9</v>
      </c>
      <c r="AJ285" s="14" t="s">
        <v>165</v>
      </c>
      <c r="AK285">
        <v>1</v>
      </c>
    </row>
    <row r="286" spans="1:38" x14ac:dyDescent="0.3">
      <c r="A286" s="2">
        <v>285</v>
      </c>
      <c r="B286" s="21" t="s">
        <v>767</v>
      </c>
      <c r="C286" t="s">
        <v>1</v>
      </c>
      <c r="D286" t="s">
        <v>3</v>
      </c>
      <c r="H286">
        <v>1</v>
      </c>
      <c r="U286">
        <v>1</v>
      </c>
      <c r="X286" s="2">
        <v>1</v>
      </c>
      <c r="Y286" t="s">
        <v>4</v>
      </c>
      <c r="AE286">
        <v>1</v>
      </c>
      <c r="AI286">
        <v>9</v>
      </c>
      <c r="AJ286" s="14" t="s">
        <v>41</v>
      </c>
      <c r="AK286">
        <v>1</v>
      </c>
    </row>
    <row r="287" spans="1:38" x14ac:dyDescent="0.3">
      <c r="A287" s="2">
        <v>286</v>
      </c>
      <c r="B287" s="21" t="s">
        <v>767</v>
      </c>
      <c r="C287" t="s">
        <v>2</v>
      </c>
      <c r="D287" t="s">
        <v>3</v>
      </c>
      <c r="H287">
        <v>1</v>
      </c>
      <c r="V287">
        <v>1</v>
      </c>
      <c r="X287" s="2">
        <v>3</v>
      </c>
      <c r="AH287">
        <v>1</v>
      </c>
      <c r="AI287">
        <v>8</v>
      </c>
      <c r="AJ287" s="14" t="s">
        <v>166</v>
      </c>
      <c r="AK287">
        <v>1</v>
      </c>
      <c r="AL287">
        <v>9</v>
      </c>
    </row>
    <row r="288" spans="1:38" x14ac:dyDescent="0.3">
      <c r="A288" s="2">
        <v>287</v>
      </c>
      <c r="B288" s="21" t="s">
        <v>767</v>
      </c>
      <c r="C288" t="s">
        <v>1</v>
      </c>
      <c r="D288" t="s">
        <v>3</v>
      </c>
      <c r="I288">
        <v>1</v>
      </c>
      <c r="V288">
        <v>1</v>
      </c>
      <c r="X288" s="2">
        <v>3</v>
      </c>
      <c r="Z288">
        <v>1</v>
      </c>
      <c r="AA288">
        <v>1</v>
      </c>
      <c r="AI288">
        <v>8</v>
      </c>
      <c r="AJ288" s="14" t="s">
        <v>44</v>
      </c>
      <c r="AK288">
        <v>1</v>
      </c>
    </row>
    <row r="289" spans="1:38" x14ac:dyDescent="0.3">
      <c r="A289" s="2">
        <v>288</v>
      </c>
      <c r="B289" s="21" t="s">
        <v>767</v>
      </c>
      <c r="C289" t="s">
        <v>2</v>
      </c>
      <c r="D289" t="s">
        <v>4</v>
      </c>
      <c r="M289">
        <v>1</v>
      </c>
      <c r="U289">
        <v>1</v>
      </c>
      <c r="X289" s="2">
        <v>3</v>
      </c>
      <c r="AE289">
        <v>1</v>
      </c>
      <c r="AI289">
        <v>7</v>
      </c>
    </row>
    <row r="290" spans="1:38" x14ac:dyDescent="0.3">
      <c r="A290" s="2">
        <v>289</v>
      </c>
      <c r="B290" s="21" t="s">
        <v>767</v>
      </c>
      <c r="C290" t="s">
        <v>1</v>
      </c>
      <c r="D290" t="s">
        <v>3</v>
      </c>
      <c r="I290">
        <v>1</v>
      </c>
      <c r="V290">
        <v>1</v>
      </c>
      <c r="X290" s="2">
        <v>3</v>
      </c>
      <c r="Z290">
        <v>1</v>
      </c>
      <c r="AA290">
        <v>1</v>
      </c>
      <c r="AI290">
        <v>10</v>
      </c>
    </row>
    <row r="291" spans="1:38" x14ac:dyDescent="0.3">
      <c r="A291" s="2">
        <v>290</v>
      </c>
      <c r="B291" s="21" t="s">
        <v>767</v>
      </c>
      <c r="C291" t="s">
        <v>1</v>
      </c>
      <c r="D291" t="s">
        <v>4</v>
      </c>
      <c r="I291">
        <v>1</v>
      </c>
      <c r="V291">
        <v>1</v>
      </c>
      <c r="X291" s="2">
        <v>3</v>
      </c>
      <c r="Z291">
        <v>1</v>
      </c>
      <c r="AA291">
        <v>1</v>
      </c>
      <c r="AI291">
        <v>8</v>
      </c>
    </row>
    <row r="292" spans="1:38" x14ac:dyDescent="0.3">
      <c r="A292" s="2">
        <v>291</v>
      </c>
      <c r="B292" s="21" t="s">
        <v>767</v>
      </c>
      <c r="C292" t="s">
        <v>2</v>
      </c>
      <c r="D292" t="s">
        <v>3</v>
      </c>
      <c r="F292">
        <v>1</v>
      </c>
      <c r="U292">
        <v>1</v>
      </c>
      <c r="X292" s="2">
        <v>3</v>
      </c>
      <c r="AH292">
        <v>1</v>
      </c>
      <c r="AI292">
        <v>8</v>
      </c>
      <c r="AJ292" s="14" t="s">
        <v>167</v>
      </c>
      <c r="AK292">
        <v>1</v>
      </c>
      <c r="AL292">
        <v>2</v>
      </c>
    </row>
    <row r="293" spans="1:38" x14ac:dyDescent="0.3">
      <c r="A293" s="2">
        <v>292</v>
      </c>
      <c r="B293" s="21" t="s">
        <v>767</v>
      </c>
      <c r="C293" t="s">
        <v>2</v>
      </c>
      <c r="D293" t="s">
        <v>3</v>
      </c>
      <c r="H293">
        <v>1</v>
      </c>
      <c r="U293">
        <v>1</v>
      </c>
      <c r="X293" s="2">
        <v>3</v>
      </c>
      <c r="AG293">
        <v>1</v>
      </c>
      <c r="AI293">
        <v>7</v>
      </c>
      <c r="AJ293" s="14" t="s">
        <v>41</v>
      </c>
      <c r="AK293">
        <v>1</v>
      </c>
    </row>
    <row r="294" spans="1:38" x14ac:dyDescent="0.3">
      <c r="A294" s="2">
        <v>293</v>
      </c>
      <c r="B294" s="21" t="s">
        <v>767</v>
      </c>
      <c r="C294" t="s">
        <v>1</v>
      </c>
      <c r="D294" t="s">
        <v>3</v>
      </c>
      <c r="K294">
        <v>1</v>
      </c>
      <c r="T294">
        <v>1</v>
      </c>
      <c r="X294" s="2">
        <v>2</v>
      </c>
      <c r="AG294">
        <v>1</v>
      </c>
      <c r="AI294">
        <v>8</v>
      </c>
      <c r="AJ294" s="14" t="s">
        <v>168</v>
      </c>
      <c r="AK294">
        <v>4</v>
      </c>
    </row>
    <row r="295" spans="1:38" x14ac:dyDescent="0.3">
      <c r="A295" s="2">
        <v>294</v>
      </c>
      <c r="B295" s="21" t="s">
        <v>767</v>
      </c>
      <c r="C295" t="s">
        <v>1</v>
      </c>
      <c r="D295" t="s">
        <v>3</v>
      </c>
      <c r="K295">
        <v>1</v>
      </c>
      <c r="U295">
        <v>1</v>
      </c>
      <c r="X295" s="2">
        <v>2</v>
      </c>
      <c r="AA295">
        <v>1</v>
      </c>
      <c r="AG295">
        <v>1</v>
      </c>
      <c r="AI295">
        <v>7</v>
      </c>
      <c r="AJ295" s="14" t="s">
        <v>169</v>
      </c>
      <c r="AK295">
        <v>1</v>
      </c>
    </row>
    <row r="296" spans="1:38" x14ac:dyDescent="0.3">
      <c r="A296" s="2">
        <v>295</v>
      </c>
      <c r="B296" s="21" t="s">
        <v>767</v>
      </c>
      <c r="C296" t="s">
        <v>1</v>
      </c>
      <c r="D296" t="s">
        <v>3</v>
      </c>
      <c r="H296">
        <v>1</v>
      </c>
      <c r="V296">
        <v>1</v>
      </c>
      <c r="X296" s="2">
        <v>3</v>
      </c>
      <c r="AD296">
        <v>1</v>
      </c>
      <c r="AI296">
        <v>8</v>
      </c>
    </row>
    <row r="297" spans="1:38" x14ac:dyDescent="0.3">
      <c r="A297" s="2">
        <v>296</v>
      </c>
      <c r="B297" s="21" t="s">
        <v>767</v>
      </c>
      <c r="C297" t="s">
        <v>2</v>
      </c>
      <c r="D297" t="s">
        <v>3</v>
      </c>
      <c r="H297">
        <v>1</v>
      </c>
      <c r="U297">
        <v>1</v>
      </c>
      <c r="X297" s="2">
        <v>1</v>
      </c>
      <c r="Y297" t="s">
        <v>4</v>
      </c>
      <c r="AD297">
        <v>1</v>
      </c>
      <c r="AI297">
        <v>8</v>
      </c>
      <c r="AJ297" s="14" t="s">
        <v>170</v>
      </c>
      <c r="AK297">
        <v>6</v>
      </c>
      <c r="AL297">
        <v>1</v>
      </c>
    </row>
    <row r="298" spans="1:38" x14ac:dyDescent="0.3">
      <c r="A298" s="2">
        <v>297</v>
      </c>
      <c r="B298" s="21" t="s">
        <v>767</v>
      </c>
      <c r="C298" t="s">
        <v>1</v>
      </c>
      <c r="D298" t="s">
        <v>4</v>
      </c>
      <c r="K298">
        <v>1</v>
      </c>
      <c r="U298">
        <v>1</v>
      </c>
      <c r="X298" s="2">
        <v>2</v>
      </c>
      <c r="AG298">
        <v>1</v>
      </c>
      <c r="AH298">
        <v>1</v>
      </c>
      <c r="AI298">
        <v>8</v>
      </c>
      <c r="AJ298" s="14" t="s">
        <v>171</v>
      </c>
      <c r="AK298">
        <v>1</v>
      </c>
    </row>
    <row r="299" spans="1:38" x14ac:dyDescent="0.3">
      <c r="A299" s="2">
        <v>298</v>
      </c>
      <c r="B299" s="21" t="s">
        <v>767</v>
      </c>
      <c r="C299" t="s">
        <v>1</v>
      </c>
      <c r="D299" t="s">
        <v>3</v>
      </c>
      <c r="H299">
        <v>1</v>
      </c>
      <c r="U299">
        <v>1</v>
      </c>
      <c r="X299" s="2">
        <v>1</v>
      </c>
      <c r="Y299" t="s">
        <v>4</v>
      </c>
      <c r="AD299">
        <v>1</v>
      </c>
      <c r="AI299">
        <v>9</v>
      </c>
    </row>
    <row r="300" spans="1:38" x14ac:dyDescent="0.3">
      <c r="A300" s="2">
        <v>299</v>
      </c>
      <c r="B300" s="21" t="s">
        <v>767</v>
      </c>
      <c r="C300" t="s">
        <v>1</v>
      </c>
      <c r="D300" t="s">
        <v>4</v>
      </c>
      <c r="H300">
        <v>1</v>
      </c>
      <c r="P300">
        <v>1</v>
      </c>
      <c r="X300" s="2">
        <v>3</v>
      </c>
      <c r="AD300">
        <v>1</v>
      </c>
      <c r="AI300">
        <v>9</v>
      </c>
    </row>
    <row r="301" spans="1:38" x14ac:dyDescent="0.3">
      <c r="A301" s="2">
        <v>300</v>
      </c>
      <c r="B301" s="21" t="s">
        <v>767</v>
      </c>
      <c r="C301" t="s">
        <v>1</v>
      </c>
      <c r="D301" t="s">
        <v>3</v>
      </c>
      <c r="E301" s="2">
        <v>1</v>
      </c>
      <c r="U301">
        <v>1</v>
      </c>
      <c r="X301" s="2">
        <v>1</v>
      </c>
      <c r="Y301" t="s">
        <v>4</v>
      </c>
      <c r="AF301">
        <v>1</v>
      </c>
      <c r="AI301">
        <v>6</v>
      </c>
      <c r="AJ301" s="14" t="s">
        <v>41</v>
      </c>
      <c r="AK301">
        <v>1</v>
      </c>
    </row>
    <row r="302" spans="1:38" x14ac:dyDescent="0.3">
      <c r="A302" s="2">
        <v>301</v>
      </c>
      <c r="B302" s="21" t="s">
        <v>767</v>
      </c>
      <c r="C302" t="s">
        <v>1</v>
      </c>
      <c r="D302" t="s">
        <v>3</v>
      </c>
      <c r="I302">
        <v>1</v>
      </c>
      <c r="V302">
        <v>1</v>
      </c>
      <c r="X302" s="2">
        <v>3</v>
      </c>
      <c r="AA302">
        <v>1</v>
      </c>
      <c r="AI302">
        <v>8</v>
      </c>
    </row>
    <row r="303" spans="1:38" x14ac:dyDescent="0.3">
      <c r="A303" s="2">
        <v>302</v>
      </c>
      <c r="B303" s="21" t="s">
        <v>767</v>
      </c>
      <c r="C303" t="s">
        <v>1</v>
      </c>
      <c r="D303" t="s">
        <v>3</v>
      </c>
      <c r="K303">
        <v>1</v>
      </c>
      <c r="U303">
        <v>1</v>
      </c>
      <c r="X303" s="2">
        <v>2</v>
      </c>
      <c r="AF303">
        <v>1</v>
      </c>
      <c r="AI303">
        <v>8</v>
      </c>
      <c r="AJ303" s="14" t="s">
        <v>172</v>
      </c>
      <c r="AK303">
        <v>9</v>
      </c>
      <c r="AL303">
        <v>1</v>
      </c>
    </row>
    <row r="304" spans="1:38" x14ac:dyDescent="0.3">
      <c r="A304" s="2">
        <v>303</v>
      </c>
      <c r="B304" s="21" t="s">
        <v>767</v>
      </c>
      <c r="C304" t="s">
        <v>2</v>
      </c>
      <c r="D304" t="s">
        <v>3</v>
      </c>
      <c r="I304">
        <v>1</v>
      </c>
      <c r="U304">
        <v>1</v>
      </c>
      <c r="X304" s="2">
        <v>3</v>
      </c>
      <c r="Z304">
        <v>1</v>
      </c>
      <c r="AA304">
        <v>1</v>
      </c>
      <c r="AI304">
        <v>8</v>
      </c>
      <c r="AJ304" s="14" t="s">
        <v>173</v>
      </c>
      <c r="AK304">
        <v>1</v>
      </c>
    </row>
    <row r="305" spans="1:38" x14ac:dyDescent="0.3">
      <c r="A305" s="2">
        <v>304</v>
      </c>
      <c r="B305" s="21" t="s">
        <v>767</v>
      </c>
      <c r="C305" t="s">
        <v>1</v>
      </c>
      <c r="D305" t="s">
        <v>3</v>
      </c>
      <c r="F305">
        <v>1</v>
      </c>
      <c r="V305">
        <v>1</v>
      </c>
      <c r="X305" s="2">
        <v>3</v>
      </c>
      <c r="Z305">
        <v>1</v>
      </c>
      <c r="AA305">
        <v>1</v>
      </c>
      <c r="AI305">
        <v>8</v>
      </c>
      <c r="AJ305" s="14" t="s">
        <v>174</v>
      </c>
      <c r="AK305">
        <v>1</v>
      </c>
    </row>
    <row r="306" spans="1:38" x14ac:dyDescent="0.3">
      <c r="A306" s="2">
        <v>305</v>
      </c>
      <c r="B306" s="21" t="s">
        <v>767</v>
      </c>
      <c r="C306" t="s">
        <v>2</v>
      </c>
      <c r="D306" t="s">
        <v>3</v>
      </c>
      <c r="G306">
        <v>1</v>
      </c>
      <c r="V306">
        <v>1</v>
      </c>
      <c r="X306" s="2">
        <v>1</v>
      </c>
      <c r="Y306" t="s">
        <v>4</v>
      </c>
      <c r="AH306">
        <v>1</v>
      </c>
      <c r="AI306">
        <v>8</v>
      </c>
    </row>
    <row r="307" spans="1:38" x14ac:dyDescent="0.3">
      <c r="A307" s="2">
        <v>306</v>
      </c>
      <c r="B307" s="21" t="s">
        <v>767</v>
      </c>
      <c r="C307" t="s">
        <v>2</v>
      </c>
      <c r="D307" t="s">
        <v>4</v>
      </c>
      <c r="I307">
        <v>1</v>
      </c>
      <c r="U307">
        <v>1</v>
      </c>
      <c r="X307" s="2">
        <v>3</v>
      </c>
      <c r="Z307">
        <v>1</v>
      </c>
      <c r="AA307">
        <v>1</v>
      </c>
      <c r="AI307">
        <v>7</v>
      </c>
      <c r="AJ307" s="14" t="s">
        <v>175</v>
      </c>
      <c r="AK307">
        <v>1</v>
      </c>
      <c r="AL307">
        <v>7</v>
      </c>
    </row>
    <row r="308" spans="1:38" x14ac:dyDescent="0.3">
      <c r="A308" s="2">
        <v>307</v>
      </c>
      <c r="B308" s="21" t="s">
        <v>767</v>
      </c>
      <c r="C308" t="s">
        <v>1</v>
      </c>
      <c r="D308" t="s">
        <v>3</v>
      </c>
      <c r="H308">
        <v>1</v>
      </c>
      <c r="O308">
        <v>1</v>
      </c>
      <c r="X308" s="2">
        <v>1</v>
      </c>
      <c r="Y308" t="s">
        <v>4</v>
      </c>
      <c r="AI308">
        <v>6</v>
      </c>
      <c r="AJ308" s="14" t="s">
        <v>176</v>
      </c>
      <c r="AK308">
        <v>1</v>
      </c>
    </row>
    <row r="309" spans="1:38" x14ac:dyDescent="0.3">
      <c r="A309" s="2">
        <v>308</v>
      </c>
      <c r="B309" s="21" t="s">
        <v>767</v>
      </c>
      <c r="C309" t="s">
        <v>1</v>
      </c>
      <c r="D309" t="s">
        <v>3</v>
      </c>
      <c r="I309">
        <v>1</v>
      </c>
      <c r="U309">
        <v>1</v>
      </c>
      <c r="X309" s="2">
        <v>3</v>
      </c>
      <c r="Z309">
        <v>1</v>
      </c>
      <c r="AA309">
        <v>1</v>
      </c>
      <c r="AI309">
        <v>8</v>
      </c>
    </row>
    <row r="310" spans="1:38" x14ac:dyDescent="0.3">
      <c r="A310" s="2">
        <v>309</v>
      </c>
      <c r="B310" s="21" t="s">
        <v>767</v>
      </c>
      <c r="C310" t="s">
        <v>2</v>
      </c>
      <c r="D310" t="s">
        <v>3</v>
      </c>
      <c r="I310">
        <v>1</v>
      </c>
      <c r="S310">
        <v>1</v>
      </c>
      <c r="V310">
        <v>1</v>
      </c>
      <c r="X310" s="2">
        <v>3</v>
      </c>
      <c r="Z310">
        <v>1</v>
      </c>
      <c r="AA310">
        <v>1</v>
      </c>
      <c r="AI310">
        <v>9</v>
      </c>
      <c r="AJ310" s="14" t="s">
        <v>177</v>
      </c>
      <c r="AK310">
        <v>2</v>
      </c>
      <c r="AL310">
        <v>9</v>
      </c>
    </row>
    <row r="311" spans="1:38" x14ac:dyDescent="0.3">
      <c r="A311" s="2">
        <v>310</v>
      </c>
      <c r="B311" s="21" t="s">
        <v>767</v>
      </c>
      <c r="C311" t="s">
        <v>2</v>
      </c>
      <c r="D311" t="s">
        <v>4</v>
      </c>
      <c r="I311">
        <v>1</v>
      </c>
      <c r="V311">
        <v>1</v>
      </c>
      <c r="X311" s="2">
        <v>3</v>
      </c>
      <c r="Z311">
        <v>1</v>
      </c>
      <c r="AA311">
        <v>1</v>
      </c>
      <c r="AI311">
        <v>9</v>
      </c>
      <c r="AJ311" s="14" t="s">
        <v>178</v>
      </c>
      <c r="AK311">
        <v>2</v>
      </c>
      <c r="AL311">
        <v>4</v>
      </c>
    </row>
    <row r="312" spans="1:38" x14ac:dyDescent="0.3">
      <c r="A312" s="2">
        <v>311</v>
      </c>
      <c r="B312" s="21" t="s">
        <v>767</v>
      </c>
      <c r="C312" t="s">
        <v>2</v>
      </c>
      <c r="D312" t="s">
        <v>4</v>
      </c>
      <c r="I312">
        <v>1</v>
      </c>
      <c r="V312">
        <v>1</v>
      </c>
      <c r="X312" s="2">
        <v>3</v>
      </c>
      <c r="Z312">
        <v>1</v>
      </c>
      <c r="AA312">
        <v>1</v>
      </c>
      <c r="AI312">
        <v>8</v>
      </c>
      <c r="AJ312" s="14" t="s">
        <v>41</v>
      </c>
      <c r="AK312">
        <v>1</v>
      </c>
    </row>
    <row r="313" spans="1:38" x14ac:dyDescent="0.3">
      <c r="A313" s="2">
        <v>312</v>
      </c>
      <c r="B313" s="21" t="s">
        <v>767</v>
      </c>
      <c r="C313" t="s">
        <v>2</v>
      </c>
      <c r="D313" t="s">
        <v>3</v>
      </c>
      <c r="I313">
        <v>1</v>
      </c>
      <c r="R313">
        <v>1</v>
      </c>
      <c r="V313">
        <v>1</v>
      </c>
      <c r="X313" s="2">
        <v>3</v>
      </c>
      <c r="Z313">
        <v>1</v>
      </c>
      <c r="AA313">
        <v>1</v>
      </c>
      <c r="AI313">
        <v>10</v>
      </c>
    </row>
    <row r="314" spans="1:38" x14ac:dyDescent="0.3">
      <c r="A314" s="2">
        <v>313</v>
      </c>
      <c r="B314" s="21" t="s">
        <v>767</v>
      </c>
      <c r="C314" t="s">
        <v>2</v>
      </c>
      <c r="D314" t="s">
        <v>4</v>
      </c>
      <c r="L314">
        <v>1</v>
      </c>
      <c r="O314">
        <v>1</v>
      </c>
      <c r="X314" s="2">
        <v>3</v>
      </c>
      <c r="AE314">
        <v>1</v>
      </c>
      <c r="AI314">
        <v>10</v>
      </c>
    </row>
    <row r="315" spans="1:38" x14ac:dyDescent="0.3">
      <c r="A315" s="2">
        <v>314</v>
      </c>
      <c r="B315" s="21" t="s">
        <v>767</v>
      </c>
      <c r="C315" t="s">
        <v>2</v>
      </c>
      <c r="D315" t="s">
        <v>3</v>
      </c>
      <c r="M315">
        <v>1</v>
      </c>
      <c r="V315">
        <v>1</v>
      </c>
      <c r="X315" s="2">
        <v>1</v>
      </c>
      <c r="Y315" t="s">
        <v>4</v>
      </c>
      <c r="AE315">
        <v>1</v>
      </c>
      <c r="AI315">
        <v>9</v>
      </c>
    </row>
    <row r="316" spans="1:38" x14ac:dyDescent="0.3">
      <c r="A316" s="2">
        <v>315</v>
      </c>
      <c r="B316" s="21" t="s">
        <v>767</v>
      </c>
      <c r="C316" t="s">
        <v>1</v>
      </c>
      <c r="D316" t="s">
        <v>3</v>
      </c>
      <c r="I316">
        <v>1</v>
      </c>
      <c r="V316">
        <v>1</v>
      </c>
      <c r="X316" s="2">
        <v>3</v>
      </c>
      <c r="Z316">
        <v>1</v>
      </c>
      <c r="AA316">
        <v>1</v>
      </c>
      <c r="AI316">
        <v>9</v>
      </c>
      <c r="AJ316" s="14" t="s">
        <v>179</v>
      </c>
      <c r="AK316">
        <v>1</v>
      </c>
    </row>
    <row r="317" spans="1:38" x14ac:dyDescent="0.3">
      <c r="A317" s="2">
        <v>316</v>
      </c>
      <c r="B317" s="21" t="s">
        <v>767</v>
      </c>
      <c r="C317" t="s">
        <v>2</v>
      </c>
      <c r="D317" t="s">
        <v>3</v>
      </c>
      <c r="I317">
        <v>1</v>
      </c>
      <c r="U317">
        <v>1</v>
      </c>
      <c r="X317" s="2">
        <v>3</v>
      </c>
      <c r="AA317">
        <v>1</v>
      </c>
      <c r="AI317">
        <v>8</v>
      </c>
      <c r="AJ317" s="14" t="s">
        <v>179</v>
      </c>
      <c r="AK317">
        <v>1</v>
      </c>
    </row>
    <row r="318" spans="1:38" x14ac:dyDescent="0.3">
      <c r="A318" s="2">
        <v>317</v>
      </c>
      <c r="B318" s="21" t="s">
        <v>767</v>
      </c>
      <c r="C318" t="s">
        <v>2</v>
      </c>
      <c r="D318" t="s">
        <v>3</v>
      </c>
      <c r="E318" s="2">
        <v>1</v>
      </c>
      <c r="V318">
        <v>1</v>
      </c>
      <c r="X318" s="2">
        <v>1</v>
      </c>
      <c r="Y318" t="s">
        <v>4</v>
      </c>
      <c r="Z318">
        <v>1</v>
      </c>
      <c r="AA318">
        <v>1</v>
      </c>
      <c r="AI318">
        <v>8</v>
      </c>
      <c r="AJ318" s="14" t="s">
        <v>41</v>
      </c>
      <c r="AK318">
        <v>1</v>
      </c>
    </row>
    <row r="319" spans="1:38" x14ac:dyDescent="0.3">
      <c r="A319" s="2">
        <v>318</v>
      </c>
      <c r="B319" s="21" t="s">
        <v>767</v>
      </c>
      <c r="C319" t="s">
        <v>1</v>
      </c>
      <c r="D319" t="s">
        <v>3</v>
      </c>
      <c r="G319">
        <v>1</v>
      </c>
      <c r="V319">
        <v>1</v>
      </c>
      <c r="X319" s="2">
        <v>3</v>
      </c>
      <c r="Z319">
        <v>1</v>
      </c>
      <c r="AA319">
        <v>1</v>
      </c>
      <c r="AI319">
        <v>9</v>
      </c>
    </row>
    <row r="320" spans="1:38" x14ac:dyDescent="0.3">
      <c r="A320" s="2">
        <v>319</v>
      </c>
      <c r="B320" s="21" t="s">
        <v>767</v>
      </c>
      <c r="C320" t="s">
        <v>2</v>
      </c>
      <c r="D320" t="s">
        <v>3</v>
      </c>
      <c r="I320">
        <v>1</v>
      </c>
      <c r="V320">
        <v>1</v>
      </c>
      <c r="X320" s="2">
        <v>3</v>
      </c>
      <c r="Z320">
        <v>1</v>
      </c>
      <c r="AA320">
        <v>1</v>
      </c>
      <c r="AI320">
        <v>8</v>
      </c>
      <c r="AJ320" s="14" t="s">
        <v>41</v>
      </c>
      <c r="AK320">
        <v>1</v>
      </c>
    </row>
    <row r="321" spans="1:38" x14ac:dyDescent="0.3">
      <c r="A321" s="2">
        <v>320</v>
      </c>
      <c r="B321" s="21" t="s">
        <v>767</v>
      </c>
      <c r="C321" t="s">
        <v>2</v>
      </c>
      <c r="D321" t="s">
        <v>3</v>
      </c>
      <c r="H321">
        <v>1</v>
      </c>
      <c r="T321">
        <v>1</v>
      </c>
      <c r="X321" s="2">
        <v>1</v>
      </c>
      <c r="Y321" t="s">
        <v>4</v>
      </c>
      <c r="AE321">
        <v>1</v>
      </c>
      <c r="AI321">
        <v>8</v>
      </c>
    </row>
    <row r="322" spans="1:38" x14ac:dyDescent="0.3">
      <c r="A322" s="2">
        <v>321</v>
      </c>
      <c r="B322" s="21" t="s">
        <v>767</v>
      </c>
      <c r="C322" t="s">
        <v>1</v>
      </c>
      <c r="D322" t="s">
        <v>3</v>
      </c>
      <c r="K322">
        <v>1</v>
      </c>
      <c r="U322">
        <v>1</v>
      </c>
      <c r="X322" s="2">
        <v>2</v>
      </c>
      <c r="AB322">
        <v>1</v>
      </c>
      <c r="AI322">
        <v>9</v>
      </c>
    </row>
    <row r="323" spans="1:38" x14ac:dyDescent="0.3">
      <c r="A323" s="2">
        <v>322</v>
      </c>
      <c r="B323" s="21" t="s">
        <v>767</v>
      </c>
      <c r="C323" t="s">
        <v>1</v>
      </c>
      <c r="D323" t="s">
        <v>3</v>
      </c>
      <c r="I323">
        <v>1</v>
      </c>
      <c r="U323">
        <v>1</v>
      </c>
      <c r="X323" s="2">
        <v>3</v>
      </c>
      <c r="AA323">
        <v>1</v>
      </c>
      <c r="AI323">
        <v>9</v>
      </c>
    </row>
    <row r="324" spans="1:38" x14ac:dyDescent="0.3">
      <c r="A324" s="2">
        <v>323</v>
      </c>
      <c r="B324" s="21" t="s">
        <v>767</v>
      </c>
      <c r="C324" t="s">
        <v>2</v>
      </c>
      <c r="D324" t="s">
        <v>3</v>
      </c>
      <c r="L324">
        <v>1</v>
      </c>
      <c r="O324">
        <v>1</v>
      </c>
      <c r="X324" s="2">
        <v>3</v>
      </c>
      <c r="AD324">
        <v>1</v>
      </c>
      <c r="AI324">
        <v>7</v>
      </c>
      <c r="AJ324" s="14" t="s">
        <v>180</v>
      </c>
      <c r="AK324">
        <v>1</v>
      </c>
    </row>
    <row r="325" spans="1:38" x14ac:dyDescent="0.3">
      <c r="A325" s="2">
        <v>324</v>
      </c>
      <c r="B325" s="21" t="s">
        <v>767</v>
      </c>
      <c r="C325" t="s">
        <v>1</v>
      </c>
      <c r="D325" t="s">
        <v>3</v>
      </c>
      <c r="F325">
        <v>1</v>
      </c>
      <c r="U325">
        <v>1</v>
      </c>
      <c r="X325" s="2">
        <v>1</v>
      </c>
      <c r="Y325" t="s">
        <v>4</v>
      </c>
      <c r="AF325">
        <v>1</v>
      </c>
      <c r="AI325">
        <v>9</v>
      </c>
    </row>
    <row r="326" spans="1:38" x14ac:dyDescent="0.3">
      <c r="A326" s="2">
        <v>325</v>
      </c>
      <c r="B326" s="21" t="s">
        <v>767</v>
      </c>
      <c r="C326" t="s">
        <v>1</v>
      </c>
      <c r="D326" t="s">
        <v>3</v>
      </c>
      <c r="G326">
        <v>1</v>
      </c>
      <c r="V326">
        <v>1</v>
      </c>
      <c r="X326" s="2">
        <v>1</v>
      </c>
      <c r="Y326" t="s">
        <v>4</v>
      </c>
      <c r="AI326">
        <v>9</v>
      </c>
    </row>
    <row r="327" spans="1:38" x14ac:dyDescent="0.3">
      <c r="A327" s="2">
        <v>326</v>
      </c>
      <c r="B327" s="21" t="s">
        <v>767</v>
      </c>
      <c r="C327" t="s">
        <v>1</v>
      </c>
      <c r="D327" t="s">
        <v>3</v>
      </c>
      <c r="E327" s="2">
        <v>1</v>
      </c>
      <c r="T327">
        <v>1</v>
      </c>
      <c r="X327" s="2">
        <v>1</v>
      </c>
      <c r="Y327" t="s">
        <v>4</v>
      </c>
      <c r="Z327">
        <v>1</v>
      </c>
      <c r="AI327">
        <v>8</v>
      </c>
    </row>
    <row r="328" spans="1:38" x14ac:dyDescent="0.3">
      <c r="A328" s="2">
        <v>327</v>
      </c>
      <c r="B328" s="21" t="s">
        <v>767</v>
      </c>
      <c r="C328" t="s">
        <v>1</v>
      </c>
      <c r="D328" t="s">
        <v>3</v>
      </c>
      <c r="I328">
        <v>1</v>
      </c>
      <c r="U328">
        <v>1</v>
      </c>
      <c r="X328" s="2">
        <v>3</v>
      </c>
      <c r="AA328">
        <v>1</v>
      </c>
      <c r="AI328">
        <v>8</v>
      </c>
      <c r="AJ328" s="14" t="s">
        <v>44</v>
      </c>
      <c r="AK328">
        <v>1</v>
      </c>
    </row>
    <row r="329" spans="1:38" x14ac:dyDescent="0.3">
      <c r="A329" s="2">
        <v>328</v>
      </c>
      <c r="B329" s="21" t="s">
        <v>767</v>
      </c>
      <c r="C329" t="s">
        <v>2</v>
      </c>
      <c r="D329" t="s">
        <v>3</v>
      </c>
      <c r="F329">
        <v>1</v>
      </c>
      <c r="U329">
        <v>1</v>
      </c>
      <c r="X329" s="2">
        <v>3</v>
      </c>
      <c r="AD329">
        <v>1</v>
      </c>
      <c r="AI329">
        <v>8</v>
      </c>
      <c r="AJ329" s="14" t="s">
        <v>181</v>
      </c>
      <c r="AK329">
        <v>1</v>
      </c>
      <c r="AL329">
        <v>2</v>
      </c>
    </row>
    <row r="330" spans="1:38" x14ac:dyDescent="0.3">
      <c r="A330" s="2">
        <v>329</v>
      </c>
      <c r="B330" s="21" t="s">
        <v>767</v>
      </c>
      <c r="C330" t="s">
        <v>2</v>
      </c>
      <c r="D330" t="s">
        <v>3</v>
      </c>
      <c r="E330" s="2">
        <v>1</v>
      </c>
      <c r="S330">
        <v>1</v>
      </c>
      <c r="X330" s="2">
        <v>3</v>
      </c>
      <c r="Z330">
        <v>1</v>
      </c>
      <c r="AA330">
        <v>1</v>
      </c>
      <c r="AI330">
        <v>8</v>
      </c>
      <c r="AJ330" s="14" t="s">
        <v>182</v>
      </c>
      <c r="AK330">
        <v>1</v>
      </c>
      <c r="AL330">
        <v>2</v>
      </c>
    </row>
    <row r="331" spans="1:38" x14ac:dyDescent="0.3">
      <c r="A331" s="2">
        <v>330</v>
      </c>
      <c r="B331" s="21" t="s">
        <v>767</v>
      </c>
      <c r="C331" t="s">
        <v>2</v>
      </c>
      <c r="D331" t="s">
        <v>3</v>
      </c>
      <c r="I331">
        <v>1</v>
      </c>
      <c r="V331">
        <v>1</v>
      </c>
      <c r="X331" s="2">
        <v>3</v>
      </c>
      <c r="AA331">
        <v>1</v>
      </c>
      <c r="AI331">
        <v>9</v>
      </c>
      <c r="AJ331" s="14" t="s">
        <v>183</v>
      </c>
      <c r="AK331">
        <v>1</v>
      </c>
    </row>
    <row r="332" spans="1:38" x14ac:dyDescent="0.3">
      <c r="A332" s="2">
        <v>331</v>
      </c>
      <c r="B332" s="21" t="s">
        <v>767</v>
      </c>
      <c r="C332" t="s">
        <v>2</v>
      </c>
      <c r="D332" t="s">
        <v>3</v>
      </c>
      <c r="M332">
        <v>1</v>
      </c>
      <c r="U332">
        <v>1</v>
      </c>
      <c r="X332" s="2">
        <v>1</v>
      </c>
      <c r="Y332" t="s">
        <v>4</v>
      </c>
      <c r="Z332">
        <v>1</v>
      </c>
      <c r="AA332">
        <v>1</v>
      </c>
      <c r="AI332">
        <v>8</v>
      </c>
      <c r="AJ332" s="14" t="s">
        <v>105</v>
      </c>
      <c r="AK332">
        <v>1</v>
      </c>
    </row>
    <row r="333" spans="1:38" x14ac:dyDescent="0.3">
      <c r="A333" s="2">
        <v>332</v>
      </c>
      <c r="B333" s="21" t="s">
        <v>767</v>
      </c>
      <c r="C333" t="s">
        <v>1</v>
      </c>
      <c r="D333" t="s">
        <v>3</v>
      </c>
      <c r="M333">
        <v>1</v>
      </c>
      <c r="U333">
        <v>1</v>
      </c>
      <c r="X333" s="2">
        <v>1</v>
      </c>
      <c r="Y333" t="s">
        <v>4</v>
      </c>
      <c r="AD333">
        <v>1</v>
      </c>
      <c r="AI333">
        <v>9</v>
      </c>
      <c r="AJ333" s="14" t="s">
        <v>184</v>
      </c>
      <c r="AK333">
        <v>1</v>
      </c>
      <c r="AL333">
        <v>3</v>
      </c>
    </row>
    <row r="334" spans="1:38" x14ac:dyDescent="0.3">
      <c r="A334" s="2">
        <v>333</v>
      </c>
      <c r="B334" s="21" t="s">
        <v>767</v>
      </c>
      <c r="C334" t="s">
        <v>2</v>
      </c>
      <c r="D334" t="s">
        <v>3</v>
      </c>
      <c r="I334">
        <v>1</v>
      </c>
      <c r="V334">
        <v>1</v>
      </c>
      <c r="X334" s="2">
        <v>3</v>
      </c>
      <c r="Z334">
        <v>1</v>
      </c>
      <c r="AA334">
        <v>1</v>
      </c>
      <c r="AI334">
        <v>9</v>
      </c>
      <c r="AJ334" s="14" t="s">
        <v>185</v>
      </c>
      <c r="AK334">
        <v>4</v>
      </c>
    </row>
    <row r="335" spans="1:38" x14ac:dyDescent="0.3">
      <c r="A335" s="2">
        <v>334</v>
      </c>
      <c r="B335" s="21" t="s">
        <v>767</v>
      </c>
      <c r="C335" t="s">
        <v>1</v>
      </c>
      <c r="D335" t="s">
        <v>3</v>
      </c>
      <c r="I335">
        <v>1</v>
      </c>
      <c r="U335">
        <v>1</v>
      </c>
      <c r="X335" s="2">
        <v>3</v>
      </c>
      <c r="AA335">
        <v>1</v>
      </c>
      <c r="AI335">
        <v>10</v>
      </c>
    </row>
    <row r="336" spans="1:38" x14ac:dyDescent="0.3">
      <c r="A336" s="2">
        <v>335</v>
      </c>
      <c r="B336" s="21" t="s">
        <v>767</v>
      </c>
      <c r="C336" t="s">
        <v>1</v>
      </c>
      <c r="D336" t="s">
        <v>4</v>
      </c>
      <c r="I336">
        <v>1</v>
      </c>
      <c r="V336">
        <v>1</v>
      </c>
      <c r="X336" s="2">
        <v>3</v>
      </c>
      <c r="Z336">
        <v>1</v>
      </c>
      <c r="AA336">
        <v>1</v>
      </c>
      <c r="AI336">
        <v>8</v>
      </c>
    </row>
    <row r="337" spans="1:38" x14ac:dyDescent="0.3">
      <c r="A337" s="2">
        <v>336</v>
      </c>
      <c r="B337" s="21" t="s">
        <v>767</v>
      </c>
      <c r="C337" t="s">
        <v>2</v>
      </c>
      <c r="D337" t="s">
        <v>3</v>
      </c>
      <c r="M337">
        <v>1</v>
      </c>
      <c r="R337">
        <v>1</v>
      </c>
      <c r="S337">
        <v>1</v>
      </c>
      <c r="X337" s="2">
        <v>1</v>
      </c>
      <c r="Y337" t="s">
        <v>4</v>
      </c>
      <c r="AA337">
        <v>1</v>
      </c>
      <c r="AI337">
        <v>9</v>
      </c>
      <c r="AJ337" s="14" t="s">
        <v>186</v>
      </c>
      <c r="AK337">
        <v>1</v>
      </c>
    </row>
    <row r="338" spans="1:38" x14ac:dyDescent="0.3">
      <c r="A338" s="2">
        <v>337</v>
      </c>
      <c r="B338" s="21" t="s">
        <v>767</v>
      </c>
      <c r="C338" t="s">
        <v>2</v>
      </c>
      <c r="D338" t="s">
        <v>3</v>
      </c>
      <c r="H338">
        <v>1</v>
      </c>
      <c r="O338">
        <v>1</v>
      </c>
      <c r="X338" s="2">
        <v>1</v>
      </c>
      <c r="Y338" t="s">
        <v>3</v>
      </c>
      <c r="AE338">
        <v>1</v>
      </c>
      <c r="AI338">
        <v>7</v>
      </c>
      <c r="AJ338" s="14" t="s">
        <v>187</v>
      </c>
      <c r="AK338">
        <v>1</v>
      </c>
    </row>
    <row r="339" spans="1:38" x14ac:dyDescent="0.3">
      <c r="A339" s="2">
        <v>338</v>
      </c>
      <c r="B339" s="21" t="s">
        <v>767</v>
      </c>
      <c r="C339" t="s">
        <v>2</v>
      </c>
      <c r="D339" t="s">
        <v>3</v>
      </c>
      <c r="E339" s="2">
        <v>1</v>
      </c>
      <c r="V339">
        <v>1</v>
      </c>
      <c r="X339" s="2">
        <v>1</v>
      </c>
      <c r="Y339" t="s">
        <v>4</v>
      </c>
      <c r="Z339">
        <v>1</v>
      </c>
      <c r="AI339">
        <v>8</v>
      </c>
      <c r="AJ339" s="14" t="s">
        <v>44</v>
      </c>
      <c r="AK339">
        <v>1</v>
      </c>
    </row>
    <row r="340" spans="1:38" x14ac:dyDescent="0.3">
      <c r="A340" s="2">
        <v>339</v>
      </c>
      <c r="B340" s="21" t="s">
        <v>767</v>
      </c>
      <c r="C340" t="s">
        <v>1</v>
      </c>
      <c r="D340" t="s">
        <v>3</v>
      </c>
      <c r="F340">
        <v>1</v>
      </c>
      <c r="U340">
        <v>1</v>
      </c>
      <c r="X340" s="2">
        <v>3</v>
      </c>
      <c r="AE340">
        <v>1</v>
      </c>
      <c r="AI340">
        <v>8</v>
      </c>
      <c r="AJ340" s="14" t="s">
        <v>188</v>
      </c>
      <c r="AK340">
        <v>1</v>
      </c>
      <c r="AL340">
        <v>2</v>
      </c>
    </row>
    <row r="341" spans="1:38" x14ac:dyDescent="0.3">
      <c r="A341" s="2">
        <v>340</v>
      </c>
      <c r="B341" s="21" t="s">
        <v>767</v>
      </c>
      <c r="C341" t="s">
        <v>2</v>
      </c>
      <c r="D341" t="s">
        <v>3</v>
      </c>
      <c r="H341">
        <v>1</v>
      </c>
      <c r="U341">
        <v>1</v>
      </c>
      <c r="X341" s="2">
        <v>1</v>
      </c>
      <c r="Y341" t="s">
        <v>4</v>
      </c>
      <c r="AG341">
        <v>1</v>
      </c>
      <c r="AI341">
        <v>9</v>
      </c>
      <c r="AJ341" s="14" t="s">
        <v>189</v>
      </c>
      <c r="AK341">
        <v>1</v>
      </c>
    </row>
    <row r="342" spans="1:38" x14ac:dyDescent="0.3">
      <c r="A342" s="2">
        <v>341</v>
      </c>
      <c r="B342" s="21" t="s">
        <v>767</v>
      </c>
      <c r="C342" t="s">
        <v>1</v>
      </c>
      <c r="D342" t="s">
        <v>3</v>
      </c>
      <c r="K342">
        <v>1</v>
      </c>
      <c r="U342">
        <v>1</v>
      </c>
      <c r="X342" s="2">
        <v>2</v>
      </c>
      <c r="AH342">
        <v>1</v>
      </c>
      <c r="AI342">
        <v>8</v>
      </c>
      <c r="AJ342" s="14" t="s">
        <v>41</v>
      </c>
      <c r="AK342">
        <v>1</v>
      </c>
    </row>
    <row r="343" spans="1:38" x14ac:dyDescent="0.3">
      <c r="A343" s="2">
        <v>342</v>
      </c>
      <c r="B343" s="21" t="s">
        <v>767</v>
      </c>
      <c r="C343" t="s">
        <v>1</v>
      </c>
      <c r="D343" t="s">
        <v>3</v>
      </c>
      <c r="I343">
        <v>1</v>
      </c>
      <c r="O343">
        <v>1</v>
      </c>
      <c r="V343">
        <v>1</v>
      </c>
      <c r="X343" s="2">
        <v>3</v>
      </c>
      <c r="Z343">
        <v>1</v>
      </c>
      <c r="AA343">
        <v>1</v>
      </c>
      <c r="AI343">
        <v>7</v>
      </c>
      <c r="AJ343" s="14" t="s">
        <v>190</v>
      </c>
      <c r="AK343">
        <v>4</v>
      </c>
    </row>
    <row r="344" spans="1:38" x14ac:dyDescent="0.3">
      <c r="A344" s="2">
        <v>343</v>
      </c>
      <c r="B344" s="21" t="s">
        <v>767</v>
      </c>
      <c r="C344" t="s">
        <v>2</v>
      </c>
      <c r="D344" t="s">
        <v>3</v>
      </c>
      <c r="J344">
        <v>1</v>
      </c>
      <c r="U344">
        <v>1</v>
      </c>
      <c r="X344" s="2">
        <v>3</v>
      </c>
      <c r="AA344">
        <v>1</v>
      </c>
      <c r="AI344">
        <v>8</v>
      </c>
      <c r="AJ344" s="14" t="s">
        <v>191</v>
      </c>
      <c r="AK344">
        <v>1</v>
      </c>
    </row>
    <row r="345" spans="1:38" x14ac:dyDescent="0.3">
      <c r="A345" s="2">
        <v>344</v>
      </c>
      <c r="B345" s="21" t="s">
        <v>767</v>
      </c>
      <c r="C345" t="s">
        <v>1</v>
      </c>
      <c r="D345" t="s">
        <v>3</v>
      </c>
      <c r="G345">
        <v>1</v>
      </c>
      <c r="U345">
        <v>1</v>
      </c>
      <c r="X345" s="2">
        <v>1</v>
      </c>
      <c r="Y345" t="s">
        <v>4</v>
      </c>
      <c r="AA345">
        <v>1</v>
      </c>
      <c r="AI345">
        <v>8</v>
      </c>
    </row>
    <row r="346" spans="1:38" x14ac:dyDescent="0.3">
      <c r="A346" s="2">
        <v>345</v>
      </c>
      <c r="B346" s="21" t="s">
        <v>767</v>
      </c>
      <c r="C346" t="s">
        <v>1</v>
      </c>
      <c r="D346" t="s">
        <v>3</v>
      </c>
      <c r="G346">
        <v>1</v>
      </c>
      <c r="U346">
        <v>1</v>
      </c>
      <c r="X346" s="2">
        <v>1</v>
      </c>
      <c r="Y346" t="s">
        <v>4</v>
      </c>
      <c r="AA346">
        <v>1</v>
      </c>
      <c r="AI346">
        <v>8</v>
      </c>
    </row>
    <row r="347" spans="1:38" x14ac:dyDescent="0.3">
      <c r="A347" s="2">
        <v>346</v>
      </c>
      <c r="B347" s="21" t="s">
        <v>767</v>
      </c>
      <c r="C347" t="s">
        <v>1</v>
      </c>
      <c r="D347" t="s">
        <v>4</v>
      </c>
      <c r="I347">
        <v>1</v>
      </c>
      <c r="U347">
        <v>1</v>
      </c>
      <c r="X347" s="2">
        <v>3</v>
      </c>
      <c r="Z347">
        <v>1</v>
      </c>
      <c r="AA347">
        <v>1</v>
      </c>
      <c r="AI347">
        <v>8</v>
      </c>
      <c r="AJ347" s="14" t="s">
        <v>192</v>
      </c>
    </row>
    <row r="348" spans="1:38" x14ac:dyDescent="0.3">
      <c r="A348" s="2">
        <v>347</v>
      </c>
      <c r="B348" s="21" t="s">
        <v>767</v>
      </c>
      <c r="C348" t="s">
        <v>1</v>
      </c>
      <c r="D348" t="s">
        <v>3</v>
      </c>
      <c r="L348">
        <v>1</v>
      </c>
      <c r="O348">
        <v>1</v>
      </c>
      <c r="X348" s="2">
        <v>3</v>
      </c>
      <c r="AD348">
        <v>1</v>
      </c>
      <c r="AI348">
        <v>9</v>
      </c>
      <c r="AJ348" s="14" t="s">
        <v>41</v>
      </c>
      <c r="AK348">
        <v>1</v>
      </c>
    </row>
    <row r="349" spans="1:38" x14ac:dyDescent="0.3">
      <c r="A349" s="2">
        <v>348</v>
      </c>
      <c r="B349" s="21" t="s">
        <v>767</v>
      </c>
      <c r="C349" t="s">
        <v>1</v>
      </c>
      <c r="D349" t="s">
        <v>3</v>
      </c>
      <c r="I349">
        <v>1</v>
      </c>
      <c r="U349">
        <v>1</v>
      </c>
      <c r="X349" s="2">
        <v>3</v>
      </c>
      <c r="Z349">
        <v>1</v>
      </c>
      <c r="AA349">
        <v>1</v>
      </c>
      <c r="AI349">
        <v>8</v>
      </c>
      <c r="AJ349" s="14" t="s">
        <v>193</v>
      </c>
      <c r="AK349">
        <v>8</v>
      </c>
    </row>
    <row r="350" spans="1:38" x14ac:dyDescent="0.3">
      <c r="A350" s="2">
        <v>349</v>
      </c>
      <c r="B350" s="21" t="s">
        <v>767</v>
      </c>
      <c r="C350" t="s">
        <v>1</v>
      </c>
      <c r="D350" t="s">
        <v>4</v>
      </c>
      <c r="I350">
        <v>1</v>
      </c>
      <c r="U350">
        <v>1</v>
      </c>
      <c r="X350" s="2">
        <v>3</v>
      </c>
      <c r="Z350">
        <v>1</v>
      </c>
      <c r="AA350">
        <v>1</v>
      </c>
      <c r="AI350">
        <v>8</v>
      </c>
      <c r="AJ350" s="14" t="s">
        <v>194</v>
      </c>
      <c r="AK350">
        <v>1</v>
      </c>
    </row>
    <row r="351" spans="1:38" x14ac:dyDescent="0.3">
      <c r="A351" s="2">
        <v>350</v>
      </c>
      <c r="B351" s="21" t="s">
        <v>767</v>
      </c>
      <c r="C351" t="s">
        <v>1</v>
      </c>
      <c r="D351" t="s">
        <v>3</v>
      </c>
      <c r="I351">
        <v>1</v>
      </c>
      <c r="V351">
        <v>1</v>
      </c>
      <c r="X351" s="2">
        <v>3</v>
      </c>
      <c r="AA351">
        <v>1</v>
      </c>
      <c r="AI351">
        <v>8</v>
      </c>
      <c r="AJ351" s="14" t="s">
        <v>195</v>
      </c>
      <c r="AK351">
        <v>1</v>
      </c>
      <c r="AL351">
        <v>2</v>
      </c>
    </row>
    <row r="352" spans="1:38" x14ac:dyDescent="0.3">
      <c r="A352" s="2">
        <v>351</v>
      </c>
      <c r="B352" s="21" t="s">
        <v>767</v>
      </c>
      <c r="C352" t="s">
        <v>1</v>
      </c>
      <c r="D352" t="s">
        <v>4</v>
      </c>
      <c r="I352">
        <v>1</v>
      </c>
      <c r="V352">
        <v>1</v>
      </c>
      <c r="X352" s="2">
        <v>3</v>
      </c>
      <c r="Z352">
        <v>1</v>
      </c>
      <c r="AA352">
        <v>1</v>
      </c>
      <c r="AI352">
        <v>8</v>
      </c>
      <c r="AJ352" s="14" t="s">
        <v>41</v>
      </c>
      <c r="AK352">
        <v>1</v>
      </c>
    </row>
    <row r="353" spans="1:38" x14ac:dyDescent="0.3">
      <c r="A353" s="2">
        <v>352</v>
      </c>
      <c r="B353" s="21" t="s">
        <v>767</v>
      </c>
      <c r="C353" t="s">
        <v>1</v>
      </c>
      <c r="D353" t="s">
        <v>3</v>
      </c>
      <c r="K353">
        <v>1</v>
      </c>
      <c r="U353">
        <v>1</v>
      </c>
      <c r="X353" s="2">
        <v>2</v>
      </c>
      <c r="AH353">
        <v>1</v>
      </c>
      <c r="AI353">
        <v>7</v>
      </c>
      <c r="AJ353" s="14" t="s">
        <v>196</v>
      </c>
      <c r="AK353">
        <v>1</v>
      </c>
    </row>
    <row r="354" spans="1:38" x14ac:dyDescent="0.3">
      <c r="A354" s="2">
        <v>353</v>
      </c>
      <c r="B354" s="21" t="s">
        <v>767</v>
      </c>
      <c r="C354" t="s">
        <v>2</v>
      </c>
      <c r="D354" t="s">
        <v>3</v>
      </c>
      <c r="L354">
        <v>1</v>
      </c>
      <c r="V354">
        <v>1</v>
      </c>
      <c r="X354" s="2">
        <v>1</v>
      </c>
      <c r="Y354" t="s">
        <v>4</v>
      </c>
      <c r="AD354">
        <v>1</v>
      </c>
      <c r="AE354">
        <v>1</v>
      </c>
      <c r="AI354">
        <v>7</v>
      </c>
      <c r="AJ354" s="14" t="s">
        <v>197</v>
      </c>
      <c r="AK354">
        <v>2</v>
      </c>
    </row>
    <row r="355" spans="1:38" x14ac:dyDescent="0.3">
      <c r="A355" s="2">
        <v>354</v>
      </c>
      <c r="B355" s="21" t="s">
        <v>767</v>
      </c>
      <c r="C355" t="s">
        <v>1</v>
      </c>
      <c r="D355" t="s">
        <v>4</v>
      </c>
      <c r="H355">
        <v>1</v>
      </c>
      <c r="V355">
        <v>1</v>
      </c>
      <c r="X355" s="2">
        <v>1</v>
      </c>
      <c r="Y355" t="s">
        <v>4</v>
      </c>
      <c r="AD355">
        <v>1</v>
      </c>
      <c r="AE355">
        <v>1</v>
      </c>
      <c r="AI355">
        <v>7</v>
      </c>
      <c r="AJ355" s="14" t="s">
        <v>198</v>
      </c>
      <c r="AK355">
        <v>2</v>
      </c>
    </row>
    <row r="356" spans="1:38" x14ac:dyDescent="0.3">
      <c r="A356" s="2">
        <v>355</v>
      </c>
      <c r="B356" s="21" t="s">
        <v>767</v>
      </c>
      <c r="C356" t="s">
        <v>1</v>
      </c>
      <c r="D356" t="s">
        <v>4</v>
      </c>
      <c r="I356">
        <v>1</v>
      </c>
      <c r="U356">
        <v>1</v>
      </c>
      <c r="X356" s="2">
        <v>3</v>
      </c>
      <c r="Z356">
        <v>1</v>
      </c>
      <c r="AA356">
        <v>1</v>
      </c>
      <c r="AI356">
        <v>8</v>
      </c>
      <c r="AJ356" s="14" t="s">
        <v>41</v>
      </c>
      <c r="AK356">
        <v>1</v>
      </c>
    </row>
    <row r="357" spans="1:38" x14ac:dyDescent="0.3">
      <c r="A357" s="2">
        <v>356</v>
      </c>
      <c r="B357" s="21" t="s">
        <v>767</v>
      </c>
      <c r="C357" t="s">
        <v>1</v>
      </c>
      <c r="D357" t="s">
        <v>3</v>
      </c>
      <c r="I357">
        <v>1</v>
      </c>
      <c r="V357">
        <v>1</v>
      </c>
      <c r="X357" s="2">
        <v>3</v>
      </c>
      <c r="Z357">
        <v>1</v>
      </c>
      <c r="AA357">
        <v>1</v>
      </c>
      <c r="AI357">
        <v>9</v>
      </c>
    </row>
    <row r="358" spans="1:38" x14ac:dyDescent="0.3">
      <c r="A358" s="2">
        <v>357</v>
      </c>
      <c r="B358" s="21" t="s">
        <v>767</v>
      </c>
      <c r="C358" t="s">
        <v>1</v>
      </c>
      <c r="D358" t="s">
        <v>3</v>
      </c>
      <c r="I358">
        <v>1</v>
      </c>
      <c r="V358">
        <v>1</v>
      </c>
      <c r="X358" s="2">
        <v>3</v>
      </c>
      <c r="Z358">
        <v>1</v>
      </c>
      <c r="AA358">
        <v>1</v>
      </c>
      <c r="AI358">
        <v>7</v>
      </c>
      <c r="AJ358" s="14" t="s">
        <v>41</v>
      </c>
      <c r="AK358">
        <v>1</v>
      </c>
    </row>
    <row r="359" spans="1:38" x14ac:dyDescent="0.3">
      <c r="A359" s="2">
        <v>358</v>
      </c>
      <c r="B359" s="21" t="s">
        <v>767</v>
      </c>
      <c r="C359" t="s">
        <v>1</v>
      </c>
      <c r="D359" t="s">
        <v>3</v>
      </c>
      <c r="F359">
        <v>1</v>
      </c>
      <c r="U359">
        <v>1</v>
      </c>
      <c r="X359" s="2">
        <v>1</v>
      </c>
      <c r="Y359" t="s">
        <v>4</v>
      </c>
      <c r="Z359">
        <v>1</v>
      </c>
      <c r="AA359">
        <v>1</v>
      </c>
      <c r="AI359">
        <v>9</v>
      </c>
    </row>
    <row r="360" spans="1:38" x14ac:dyDescent="0.3">
      <c r="A360" s="2">
        <v>359</v>
      </c>
      <c r="B360" s="21" t="s">
        <v>767</v>
      </c>
      <c r="C360" t="s">
        <v>1</v>
      </c>
      <c r="D360" t="s">
        <v>3</v>
      </c>
      <c r="F360">
        <v>1</v>
      </c>
      <c r="V360">
        <v>1</v>
      </c>
      <c r="X360" s="2">
        <v>3</v>
      </c>
      <c r="AA360">
        <v>1</v>
      </c>
      <c r="AI360">
        <v>8</v>
      </c>
    </row>
    <row r="361" spans="1:38" x14ac:dyDescent="0.3">
      <c r="A361" s="2">
        <v>360</v>
      </c>
      <c r="B361" s="21" t="s">
        <v>767</v>
      </c>
      <c r="C361" t="s">
        <v>2</v>
      </c>
      <c r="D361" t="s">
        <v>3</v>
      </c>
      <c r="E361" s="2">
        <v>1</v>
      </c>
      <c r="O361">
        <v>1</v>
      </c>
      <c r="W361">
        <v>1</v>
      </c>
      <c r="X361" s="2">
        <v>2</v>
      </c>
      <c r="AD361">
        <v>1</v>
      </c>
      <c r="AI361">
        <v>9</v>
      </c>
      <c r="AJ361" s="14" t="s">
        <v>42</v>
      </c>
      <c r="AK361">
        <v>1</v>
      </c>
    </row>
    <row r="362" spans="1:38" x14ac:dyDescent="0.3">
      <c r="A362" s="2">
        <v>361</v>
      </c>
      <c r="B362" s="21" t="s">
        <v>767</v>
      </c>
      <c r="C362" t="s">
        <v>1</v>
      </c>
      <c r="D362" t="s">
        <v>3</v>
      </c>
      <c r="F362">
        <v>1</v>
      </c>
      <c r="U362">
        <v>1</v>
      </c>
      <c r="X362" s="2">
        <v>1</v>
      </c>
      <c r="Y362" t="s">
        <v>4</v>
      </c>
      <c r="AG362">
        <v>1</v>
      </c>
      <c r="AI362">
        <v>8</v>
      </c>
      <c r="AJ362" s="14" t="s">
        <v>199</v>
      </c>
      <c r="AK362">
        <v>2</v>
      </c>
    </row>
    <row r="363" spans="1:38" x14ac:dyDescent="0.3">
      <c r="A363" s="2">
        <v>362</v>
      </c>
      <c r="B363" s="21" t="s">
        <v>767</v>
      </c>
      <c r="C363" t="s">
        <v>1</v>
      </c>
      <c r="D363" t="s">
        <v>3</v>
      </c>
      <c r="E363" s="2">
        <v>1</v>
      </c>
      <c r="U363">
        <v>1</v>
      </c>
      <c r="X363" s="2">
        <v>1</v>
      </c>
      <c r="Y363" t="s">
        <v>4</v>
      </c>
      <c r="AA363">
        <v>1</v>
      </c>
      <c r="AI363">
        <v>8</v>
      </c>
    </row>
    <row r="364" spans="1:38" x14ac:dyDescent="0.3">
      <c r="A364" s="2">
        <v>363</v>
      </c>
      <c r="B364" s="21" t="s">
        <v>767</v>
      </c>
      <c r="C364" t="s">
        <v>2</v>
      </c>
      <c r="D364" t="s">
        <v>3</v>
      </c>
      <c r="L364">
        <v>1</v>
      </c>
      <c r="O364">
        <v>1</v>
      </c>
      <c r="X364" s="2">
        <v>1</v>
      </c>
      <c r="Y364" t="s">
        <v>4</v>
      </c>
      <c r="AD364">
        <v>1</v>
      </c>
      <c r="AI364">
        <v>10</v>
      </c>
      <c r="AJ364" s="14" t="s">
        <v>200</v>
      </c>
      <c r="AK364">
        <v>1</v>
      </c>
    </row>
    <row r="365" spans="1:38" x14ac:dyDescent="0.3">
      <c r="A365" s="2">
        <v>364</v>
      </c>
      <c r="B365" s="21" t="s">
        <v>767</v>
      </c>
      <c r="C365" t="s">
        <v>1</v>
      </c>
      <c r="D365" t="s">
        <v>3</v>
      </c>
      <c r="K365">
        <v>1</v>
      </c>
      <c r="U365">
        <v>1</v>
      </c>
      <c r="X365" s="2">
        <v>2</v>
      </c>
      <c r="AD365">
        <v>1</v>
      </c>
      <c r="AI365">
        <v>7</v>
      </c>
      <c r="AJ365" s="14" t="s">
        <v>201</v>
      </c>
      <c r="AK365">
        <v>1</v>
      </c>
    </row>
    <row r="366" spans="1:38" x14ac:dyDescent="0.3">
      <c r="A366" s="2">
        <v>365</v>
      </c>
      <c r="B366" s="21" t="s">
        <v>767</v>
      </c>
      <c r="C366" t="s">
        <v>1</v>
      </c>
      <c r="D366" t="s">
        <v>4</v>
      </c>
      <c r="I366">
        <v>1</v>
      </c>
      <c r="U366">
        <v>1</v>
      </c>
      <c r="X366" s="2">
        <v>3</v>
      </c>
      <c r="Z366">
        <v>1</v>
      </c>
      <c r="AA366">
        <v>1</v>
      </c>
      <c r="AI366">
        <v>7</v>
      </c>
      <c r="AJ366" s="14" t="s">
        <v>202</v>
      </c>
      <c r="AK366">
        <v>1</v>
      </c>
      <c r="AL366">
        <v>3</v>
      </c>
    </row>
    <row r="367" spans="1:38" x14ac:dyDescent="0.3">
      <c r="A367" s="2">
        <v>366</v>
      </c>
      <c r="B367" s="21" t="s">
        <v>767</v>
      </c>
      <c r="C367" t="s">
        <v>1</v>
      </c>
      <c r="D367" t="s">
        <v>3</v>
      </c>
      <c r="I367">
        <v>1</v>
      </c>
      <c r="V367">
        <v>1</v>
      </c>
      <c r="X367" s="2">
        <v>3</v>
      </c>
      <c r="Z367">
        <v>1</v>
      </c>
      <c r="AA367">
        <v>1</v>
      </c>
      <c r="AI367">
        <v>8</v>
      </c>
    </row>
    <row r="368" spans="1:38" x14ac:dyDescent="0.3">
      <c r="A368" s="2">
        <v>367</v>
      </c>
      <c r="B368" s="21" t="s">
        <v>767</v>
      </c>
      <c r="C368" t="s">
        <v>1</v>
      </c>
      <c r="D368" t="s">
        <v>4</v>
      </c>
      <c r="L368">
        <v>1</v>
      </c>
      <c r="O368">
        <v>1</v>
      </c>
      <c r="X368" s="2">
        <v>3</v>
      </c>
      <c r="AE368">
        <v>1</v>
      </c>
      <c r="AI368">
        <v>7</v>
      </c>
      <c r="AJ368" s="14" t="s">
        <v>203</v>
      </c>
      <c r="AK368">
        <v>7</v>
      </c>
    </row>
    <row r="369" spans="1:38" x14ac:dyDescent="0.3">
      <c r="A369" s="2">
        <v>368</v>
      </c>
      <c r="B369" s="21" t="s">
        <v>767</v>
      </c>
      <c r="C369" t="s">
        <v>1</v>
      </c>
      <c r="D369" t="s">
        <v>3</v>
      </c>
      <c r="K369">
        <v>1</v>
      </c>
      <c r="U369">
        <v>1</v>
      </c>
      <c r="X369" s="2">
        <v>2</v>
      </c>
      <c r="AF369">
        <v>1</v>
      </c>
      <c r="AI369">
        <v>7</v>
      </c>
      <c r="AJ369" s="14" t="s">
        <v>204</v>
      </c>
      <c r="AK369">
        <v>1</v>
      </c>
    </row>
    <row r="370" spans="1:38" x14ac:dyDescent="0.3">
      <c r="A370" s="2">
        <v>369</v>
      </c>
      <c r="B370" s="21" t="s">
        <v>767</v>
      </c>
      <c r="C370" t="s">
        <v>1</v>
      </c>
      <c r="D370" t="s">
        <v>3</v>
      </c>
      <c r="I370">
        <v>1</v>
      </c>
      <c r="U370">
        <v>1</v>
      </c>
      <c r="X370" s="2">
        <v>3</v>
      </c>
      <c r="AA370">
        <v>1</v>
      </c>
      <c r="AI370">
        <v>8</v>
      </c>
      <c r="AJ370" s="14" t="s">
        <v>41</v>
      </c>
      <c r="AK370">
        <v>1</v>
      </c>
    </row>
    <row r="371" spans="1:38" x14ac:dyDescent="0.3">
      <c r="A371" s="2">
        <v>370</v>
      </c>
      <c r="B371" s="21" t="s">
        <v>767</v>
      </c>
      <c r="C371" t="s">
        <v>1</v>
      </c>
      <c r="D371" t="s">
        <v>3</v>
      </c>
      <c r="I371">
        <v>1</v>
      </c>
      <c r="U371">
        <v>1</v>
      </c>
      <c r="X371" s="2">
        <v>3</v>
      </c>
      <c r="Z371">
        <v>1</v>
      </c>
      <c r="AA371">
        <v>1</v>
      </c>
      <c r="AI371">
        <v>8</v>
      </c>
      <c r="AJ371" s="14" t="s">
        <v>205</v>
      </c>
      <c r="AK371">
        <v>1</v>
      </c>
    </row>
    <row r="372" spans="1:38" x14ac:dyDescent="0.3">
      <c r="A372" s="2">
        <v>371</v>
      </c>
      <c r="B372" s="21" t="s">
        <v>767</v>
      </c>
      <c r="C372" t="s">
        <v>1</v>
      </c>
      <c r="D372" t="s">
        <v>3</v>
      </c>
      <c r="I372">
        <v>1</v>
      </c>
      <c r="T372">
        <v>1</v>
      </c>
      <c r="X372" s="2">
        <v>3</v>
      </c>
      <c r="Z372">
        <v>1</v>
      </c>
      <c r="AA372">
        <v>1</v>
      </c>
      <c r="AI372">
        <v>7</v>
      </c>
      <c r="AJ372" s="14" t="s">
        <v>41</v>
      </c>
      <c r="AK372">
        <v>1</v>
      </c>
    </row>
    <row r="373" spans="1:38" x14ac:dyDescent="0.3">
      <c r="A373" s="2">
        <v>372</v>
      </c>
      <c r="B373" s="21" t="s">
        <v>767</v>
      </c>
      <c r="C373" t="s">
        <v>1</v>
      </c>
      <c r="D373" t="s">
        <v>3</v>
      </c>
      <c r="K373">
        <v>1</v>
      </c>
      <c r="U373">
        <v>1</v>
      </c>
      <c r="X373" s="2">
        <v>2</v>
      </c>
      <c r="AA373">
        <v>1</v>
      </c>
      <c r="AI373">
        <v>8</v>
      </c>
      <c r="AJ373" s="14" t="s">
        <v>206</v>
      </c>
      <c r="AK373">
        <v>1</v>
      </c>
    </row>
    <row r="374" spans="1:38" x14ac:dyDescent="0.3">
      <c r="A374" s="2">
        <v>373</v>
      </c>
      <c r="B374" s="21" t="s">
        <v>767</v>
      </c>
      <c r="C374" t="s">
        <v>2</v>
      </c>
      <c r="D374" t="s">
        <v>3</v>
      </c>
      <c r="I374">
        <v>1</v>
      </c>
      <c r="V374">
        <v>1</v>
      </c>
      <c r="X374" s="2">
        <v>3</v>
      </c>
      <c r="Z374">
        <v>1</v>
      </c>
      <c r="AA374">
        <v>1</v>
      </c>
      <c r="AI374">
        <v>7</v>
      </c>
      <c r="AJ374" s="14" t="s">
        <v>91</v>
      </c>
      <c r="AK374">
        <v>1</v>
      </c>
    </row>
    <row r="375" spans="1:38" x14ac:dyDescent="0.3">
      <c r="A375" s="2">
        <v>374</v>
      </c>
      <c r="B375" s="21" t="s">
        <v>767</v>
      </c>
      <c r="C375" t="s">
        <v>1</v>
      </c>
      <c r="D375" t="s">
        <v>3</v>
      </c>
      <c r="J375">
        <v>1</v>
      </c>
      <c r="U375">
        <v>1</v>
      </c>
      <c r="X375" s="2">
        <v>3</v>
      </c>
      <c r="Z375">
        <v>1</v>
      </c>
      <c r="AA375">
        <v>1</v>
      </c>
      <c r="AI375">
        <v>8</v>
      </c>
      <c r="AJ375" s="14" t="s">
        <v>105</v>
      </c>
      <c r="AK375">
        <v>1</v>
      </c>
    </row>
    <row r="376" spans="1:38" x14ac:dyDescent="0.3">
      <c r="A376" s="2">
        <v>375</v>
      </c>
      <c r="B376" s="21" t="s">
        <v>767</v>
      </c>
      <c r="C376" t="s">
        <v>1</v>
      </c>
      <c r="D376" t="s">
        <v>3</v>
      </c>
      <c r="F376">
        <v>1</v>
      </c>
      <c r="U376">
        <v>1</v>
      </c>
      <c r="X376" s="2">
        <v>1</v>
      </c>
      <c r="Y376" t="s">
        <v>4</v>
      </c>
      <c r="AG376">
        <v>1</v>
      </c>
      <c r="AI376">
        <v>7</v>
      </c>
      <c r="AJ376" s="14" t="s">
        <v>41</v>
      </c>
      <c r="AK376">
        <v>1</v>
      </c>
    </row>
    <row r="377" spans="1:38" x14ac:dyDescent="0.3">
      <c r="A377" s="2">
        <v>376</v>
      </c>
      <c r="B377" s="21" t="s">
        <v>767</v>
      </c>
      <c r="C377" t="s">
        <v>1</v>
      </c>
      <c r="D377" t="s">
        <v>4</v>
      </c>
      <c r="I377">
        <v>1</v>
      </c>
      <c r="U377">
        <v>1</v>
      </c>
      <c r="V377">
        <v>1</v>
      </c>
      <c r="X377" s="2">
        <v>3</v>
      </c>
      <c r="AA377">
        <v>1</v>
      </c>
      <c r="AI377">
        <v>8</v>
      </c>
      <c r="AJ377" s="14" t="s">
        <v>41</v>
      </c>
      <c r="AK377">
        <v>1</v>
      </c>
    </row>
    <row r="378" spans="1:38" x14ac:dyDescent="0.3">
      <c r="A378" s="2">
        <v>377</v>
      </c>
      <c r="B378" s="21" t="s">
        <v>767</v>
      </c>
      <c r="C378" t="s">
        <v>1</v>
      </c>
      <c r="D378" t="s">
        <v>3</v>
      </c>
      <c r="F378">
        <v>1</v>
      </c>
      <c r="V378">
        <v>1</v>
      </c>
      <c r="X378" s="2">
        <v>1</v>
      </c>
      <c r="Y378" t="s">
        <v>4</v>
      </c>
      <c r="AA378">
        <v>1</v>
      </c>
      <c r="AI378">
        <v>8</v>
      </c>
      <c r="AJ378" s="14" t="s">
        <v>207</v>
      </c>
      <c r="AK378">
        <v>5</v>
      </c>
    </row>
    <row r="379" spans="1:38" x14ac:dyDescent="0.3">
      <c r="A379" s="2">
        <v>378</v>
      </c>
      <c r="B379" s="21" t="s">
        <v>767</v>
      </c>
      <c r="C379" t="s">
        <v>1</v>
      </c>
      <c r="D379" t="s">
        <v>3</v>
      </c>
      <c r="K379">
        <v>1</v>
      </c>
      <c r="U379">
        <v>1</v>
      </c>
      <c r="X379" s="2">
        <v>2</v>
      </c>
      <c r="AE379">
        <v>1</v>
      </c>
      <c r="AI379">
        <v>9</v>
      </c>
    </row>
    <row r="380" spans="1:38" x14ac:dyDescent="0.3">
      <c r="A380" s="2">
        <v>379</v>
      </c>
      <c r="B380" s="21" t="s">
        <v>767</v>
      </c>
      <c r="C380" t="s">
        <v>2</v>
      </c>
      <c r="D380" t="s">
        <v>3</v>
      </c>
      <c r="F380">
        <v>1</v>
      </c>
      <c r="I380">
        <v>1</v>
      </c>
      <c r="V380">
        <v>1</v>
      </c>
      <c r="X380" s="2">
        <v>3</v>
      </c>
      <c r="AA380">
        <v>1</v>
      </c>
      <c r="AI380">
        <v>8</v>
      </c>
      <c r="AJ380" s="14" t="s">
        <v>208</v>
      </c>
      <c r="AK380">
        <v>1</v>
      </c>
      <c r="AL380">
        <v>7</v>
      </c>
    </row>
    <row r="381" spans="1:38" x14ac:dyDescent="0.3">
      <c r="A381" s="2">
        <v>380</v>
      </c>
      <c r="B381" s="21" t="s">
        <v>767</v>
      </c>
      <c r="C381" t="s">
        <v>1</v>
      </c>
      <c r="D381" t="s">
        <v>3</v>
      </c>
      <c r="I381">
        <v>1</v>
      </c>
      <c r="V381">
        <v>1</v>
      </c>
      <c r="X381" s="2">
        <v>3</v>
      </c>
      <c r="AA381">
        <v>1</v>
      </c>
      <c r="AI381">
        <v>10</v>
      </c>
    </row>
    <row r="382" spans="1:38" x14ac:dyDescent="0.3">
      <c r="A382" s="2">
        <v>381</v>
      </c>
      <c r="B382" s="21" t="s">
        <v>767</v>
      </c>
      <c r="C382" t="s">
        <v>1</v>
      </c>
      <c r="D382" t="s">
        <v>3</v>
      </c>
      <c r="J382">
        <v>1</v>
      </c>
      <c r="V382">
        <v>1</v>
      </c>
      <c r="X382" s="2">
        <v>3</v>
      </c>
      <c r="AA382">
        <v>1</v>
      </c>
      <c r="AI382">
        <v>7</v>
      </c>
      <c r="AJ382" s="14" t="s">
        <v>41</v>
      </c>
      <c r="AK382">
        <v>1</v>
      </c>
    </row>
    <row r="383" spans="1:38" x14ac:dyDescent="0.3">
      <c r="A383" s="2">
        <v>382</v>
      </c>
      <c r="B383" s="21" t="s">
        <v>767</v>
      </c>
      <c r="C383" t="s">
        <v>1</v>
      </c>
      <c r="D383" t="s">
        <v>3</v>
      </c>
      <c r="I383">
        <v>1</v>
      </c>
      <c r="U383">
        <v>1</v>
      </c>
      <c r="V383">
        <v>1</v>
      </c>
      <c r="X383" s="2">
        <v>3</v>
      </c>
      <c r="Z383">
        <v>1</v>
      </c>
      <c r="AA383">
        <v>1</v>
      </c>
      <c r="AI383">
        <v>7</v>
      </c>
      <c r="AJ383" s="14" t="s">
        <v>205</v>
      </c>
      <c r="AK383">
        <v>1</v>
      </c>
    </row>
    <row r="384" spans="1:38" x14ac:dyDescent="0.3">
      <c r="A384" s="2">
        <v>383</v>
      </c>
      <c r="B384" s="21" t="s">
        <v>767</v>
      </c>
      <c r="C384" t="s">
        <v>1</v>
      </c>
      <c r="D384" t="s">
        <v>3</v>
      </c>
      <c r="F384">
        <v>1</v>
      </c>
      <c r="U384">
        <v>1</v>
      </c>
      <c r="X384" s="2">
        <v>1</v>
      </c>
      <c r="Y384" t="s">
        <v>4</v>
      </c>
      <c r="AD384">
        <v>1</v>
      </c>
      <c r="AI384">
        <v>8</v>
      </c>
    </row>
    <row r="385" spans="1:38" x14ac:dyDescent="0.3">
      <c r="A385" s="2">
        <v>384</v>
      </c>
      <c r="B385" s="21" t="s">
        <v>767</v>
      </c>
      <c r="C385" t="s">
        <v>2</v>
      </c>
      <c r="D385" t="s">
        <v>3</v>
      </c>
      <c r="I385">
        <v>1</v>
      </c>
      <c r="V385">
        <v>1</v>
      </c>
      <c r="X385" s="2">
        <v>3</v>
      </c>
      <c r="Z385">
        <v>1</v>
      </c>
      <c r="AA385">
        <v>1</v>
      </c>
      <c r="AI385">
        <v>8</v>
      </c>
      <c r="AJ385" s="14" t="s">
        <v>44</v>
      </c>
      <c r="AK385">
        <v>1</v>
      </c>
    </row>
    <row r="386" spans="1:38" x14ac:dyDescent="0.3">
      <c r="A386" s="2">
        <v>385</v>
      </c>
      <c r="B386" s="21" t="s">
        <v>767</v>
      </c>
      <c r="C386" t="s">
        <v>2</v>
      </c>
      <c r="D386" t="s">
        <v>3</v>
      </c>
      <c r="I386">
        <v>1</v>
      </c>
      <c r="Q386">
        <v>1</v>
      </c>
      <c r="V386">
        <v>1</v>
      </c>
      <c r="X386" s="2">
        <v>3</v>
      </c>
      <c r="Z386">
        <v>1</v>
      </c>
      <c r="AA386">
        <v>1</v>
      </c>
      <c r="AI386">
        <v>9</v>
      </c>
      <c r="AJ386" s="14" t="s">
        <v>42</v>
      </c>
      <c r="AK386">
        <v>1</v>
      </c>
    </row>
    <row r="387" spans="1:38" x14ac:dyDescent="0.3">
      <c r="A387" s="2">
        <v>386</v>
      </c>
      <c r="B387" s="21" t="s">
        <v>767</v>
      </c>
      <c r="C387" t="s">
        <v>1</v>
      </c>
      <c r="D387" t="s">
        <v>3</v>
      </c>
      <c r="I387">
        <v>1</v>
      </c>
      <c r="V387">
        <v>1</v>
      </c>
      <c r="X387" s="2">
        <v>3</v>
      </c>
      <c r="Z387">
        <v>1</v>
      </c>
      <c r="AA387">
        <v>1</v>
      </c>
      <c r="AI387">
        <v>7</v>
      </c>
      <c r="AJ387" s="14" t="s">
        <v>41</v>
      </c>
      <c r="AK387">
        <v>1</v>
      </c>
    </row>
    <row r="388" spans="1:38" x14ac:dyDescent="0.3">
      <c r="A388" s="2">
        <v>387</v>
      </c>
      <c r="B388" s="21" t="s">
        <v>767</v>
      </c>
      <c r="C388" t="s">
        <v>1</v>
      </c>
      <c r="D388" t="s">
        <v>3</v>
      </c>
      <c r="I388">
        <v>1</v>
      </c>
      <c r="U388">
        <v>1</v>
      </c>
      <c r="V388">
        <v>1</v>
      </c>
      <c r="X388" s="2">
        <v>3</v>
      </c>
      <c r="Z388">
        <v>1</v>
      </c>
      <c r="AA388">
        <v>1</v>
      </c>
      <c r="AI388">
        <v>7</v>
      </c>
      <c r="AJ388" s="14" t="s">
        <v>209</v>
      </c>
      <c r="AK388">
        <v>1</v>
      </c>
    </row>
    <row r="389" spans="1:38" x14ac:dyDescent="0.3">
      <c r="A389" s="2">
        <v>388</v>
      </c>
      <c r="B389" s="21" t="s">
        <v>767</v>
      </c>
      <c r="C389" t="s">
        <v>2</v>
      </c>
      <c r="D389" t="s">
        <v>3</v>
      </c>
      <c r="E389" s="2">
        <v>1</v>
      </c>
      <c r="U389">
        <v>1</v>
      </c>
      <c r="X389" s="2">
        <v>1</v>
      </c>
      <c r="Y389" t="s">
        <v>4</v>
      </c>
      <c r="AC389">
        <v>1</v>
      </c>
      <c r="AI389">
        <v>8</v>
      </c>
      <c r="AJ389" s="14" t="s">
        <v>210</v>
      </c>
      <c r="AK389">
        <v>2</v>
      </c>
      <c r="AL389">
        <v>7</v>
      </c>
    </row>
    <row r="390" spans="1:38" x14ac:dyDescent="0.3">
      <c r="A390" s="2">
        <v>389</v>
      </c>
      <c r="B390" s="21" t="s">
        <v>767</v>
      </c>
      <c r="C390" t="s">
        <v>2</v>
      </c>
      <c r="D390" t="s">
        <v>3</v>
      </c>
      <c r="I390">
        <v>1</v>
      </c>
      <c r="U390">
        <v>1</v>
      </c>
      <c r="X390" s="2">
        <v>3</v>
      </c>
      <c r="Z390">
        <v>1</v>
      </c>
      <c r="AA390">
        <v>1</v>
      </c>
      <c r="AI390">
        <v>9</v>
      </c>
    </row>
    <row r="391" spans="1:38" x14ac:dyDescent="0.3">
      <c r="A391" s="2">
        <v>390</v>
      </c>
      <c r="B391" s="21" t="s">
        <v>767</v>
      </c>
      <c r="C391" t="s">
        <v>1</v>
      </c>
      <c r="D391" t="s">
        <v>3</v>
      </c>
      <c r="K391">
        <v>1</v>
      </c>
      <c r="U391">
        <v>1</v>
      </c>
      <c r="X391" s="2">
        <v>4</v>
      </c>
      <c r="AI391">
        <v>10</v>
      </c>
    </row>
    <row r="392" spans="1:38" x14ac:dyDescent="0.3">
      <c r="A392" s="2">
        <v>391</v>
      </c>
      <c r="B392" s="21" t="s">
        <v>767</v>
      </c>
      <c r="C392" t="s">
        <v>1</v>
      </c>
      <c r="D392" t="s">
        <v>3</v>
      </c>
      <c r="I392">
        <v>1</v>
      </c>
      <c r="V392">
        <v>1</v>
      </c>
      <c r="X392" s="2">
        <v>3</v>
      </c>
      <c r="Z392">
        <v>1</v>
      </c>
      <c r="AA392">
        <v>1</v>
      </c>
      <c r="AI392">
        <v>9</v>
      </c>
      <c r="AJ392" s="14" t="s">
        <v>44</v>
      </c>
      <c r="AK392">
        <v>1</v>
      </c>
    </row>
    <row r="393" spans="1:38" x14ac:dyDescent="0.3">
      <c r="A393" s="2">
        <v>392</v>
      </c>
      <c r="B393" s="21" t="s">
        <v>767</v>
      </c>
      <c r="C393" t="s">
        <v>1</v>
      </c>
      <c r="D393" t="s">
        <v>3</v>
      </c>
      <c r="E393" s="2">
        <v>1</v>
      </c>
      <c r="U393">
        <v>1</v>
      </c>
      <c r="X393" s="2">
        <v>3</v>
      </c>
      <c r="AA393">
        <v>1</v>
      </c>
      <c r="AI393">
        <v>8</v>
      </c>
      <c r="AJ393" s="14" t="s">
        <v>211</v>
      </c>
      <c r="AK393">
        <v>2</v>
      </c>
    </row>
    <row r="394" spans="1:38" x14ac:dyDescent="0.3">
      <c r="A394" s="2">
        <v>393</v>
      </c>
      <c r="B394" s="21" t="s">
        <v>767</v>
      </c>
      <c r="C394" t="s">
        <v>2</v>
      </c>
      <c r="D394" t="s">
        <v>3</v>
      </c>
      <c r="M394">
        <v>1</v>
      </c>
      <c r="S394">
        <v>1</v>
      </c>
      <c r="X394" s="2">
        <v>1</v>
      </c>
      <c r="Y394" t="s">
        <v>4</v>
      </c>
      <c r="AA394">
        <v>1</v>
      </c>
      <c r="AI394">
        <v>8</v>
      </c>
      <c r="AJ394" s="14" t="s">
        <v>212</v>
      </c>
      <c r="AK394">
        <v>1</v>
      </c>
    </row>
    <row r="395" spans="1:38" x14ac:dyDescent="0.3">
      <c r="A395" s="2">
        <v>394</v>
      </c>
      <c r="B395" s="21" t="s">
        <v>767</v>
      </c>
      <c r="C395" t="s">
        <v>1</v>
      </c>
      <c r="D395" t="s">
        <v>4</v>
      </c>
      <c r="K395">
        <v>1</v>
      </c>
      <c r="U395">
        <v>1</v>
      </c>
      <c r="X395" s="2">
        <v>2</v>
      </c>
      <c r="AE395">
        <v>1</v>
      </c>
      <c r="AH395">
        <v>1</v>
      </c>
      <c r="AI395">
        <v>8</v>
      </c>
    </row>
    <row r="396" spans="1:38" x14ac:dyDescent="0.3">
      <c r="A396" s="2">
        <v>395</v>
      </c>
      <c r="B396" s="21" t="s">
        <v>767</v>
      </c>
      <c r="C396" t="s">
        <v>2</v>
      </c>
      <c r="D396" t="s">
        <v>3</v>
      </c>
      <c r="I396">
        <v>1</v>
      </c>
      <c r="U396">
        <v>1</v>
      </c>
      <c r="X396" s="2">
        <v>3</v>
      </c>
      <c r="Z396">
        <v>1</v>
      </c>
      <c r="AA396">
        <v>1</v>
      </c>
      <c r="AI396">
        <v>9</v>
      </c>
      <c r="AJ396" s="14" t="s">
        <v>41</v>
      </c>
      <c r="AK396">
        <v>1</v>
      </c>
    </row>
    <row r="397" spans="1:38" x14ac:dyDescent="0.3">
      <c r="A397" s="2">
        <v>396</v>
      </c>
      <c r="B397" s="21" t="s">
        <v>767</v>
      </c>
      <c r="C397" t="s">
        <v>2</v>
      </c>
      <c r="D397" t="s">
        <v>3</v>
      </c>
      <c r="E397" s="2">
        <v>1</v>
      </c>
      <c r="I397">
        <v>1</v>
      </c>
      <c r="V397">
        <v>1</v>
      </c>
      <c r="X397" s="2">
        <v>3</v>
      </c>
      <c r="Z397">
        <v>1</v>
      </c>
      <c r="AA397">
        <v>1</v>
      </c>
      <c r="AI397">
        <v>9</v>
      </c>
      <c r="AJ397" s="14" t="s">
        <v>92</v>
      </c>
      <c r="AK397">
        <v>1</v>
      </c>
    </row>
    <row r="398" spans="1:38" x14ac:dyDescent="0.3">
      <c r="A398" s="2">
        <v>397</v>
      </c>
      <c r="B398" s="21" t="s">
        <v>767</v>
      </c>
      <c r="C398" t="s">
        <v>1</v>
      </c>
      <c r="D398" t="s">
        <v>4</v>
      </c>
      <c r="I398">
        <v>1</v>
      </c>
      <c r="V398">
        <v>1</v>
      </c>
      <c r="X398" s="2">
        <v>3</v>
      </c>
      <c r="AA398">
        <v>1</v>
      </c>
      <c r="AI398">
        <v>8</v>
      </c>
      <c r="AJ398" s="14" t="s">
        <v>44</v>
      </c>
      <c r="AK398">
        <v>1</v>
      </c>
    </row>
    <row r="399" spans="1:38" x14ac:dyDescent="0.3">
      <c r="A399" s="2">
        <v>398</v>
      </c>
      <c r="B399" s="21" t="s">
        <v>767</v>
      </c>
      <c r="C399" t="s">
        <v>2</v>
      </c>
      <c r="D399" t="s">
        <v>3</v>
      </c>
      <c r="E399" s="2">
        <v>1</v>
      </c>
      <c r="U399">
        <v>1</v>
      </c>
      <c r="X399" s="2">
        <v>1</v>
      </c>
      <c r="Y399" t="s">
        <v>4</v>
      </c>
      <c r="AG399">
        <v>1</v>
      </c>
      <c r="AI399">
        <v>9</v>
      </c>
    </row>
    <row r="400" spans="1:38" x14ac:dyDescent="0.3">
      <c r="A400" s="2">
        <v>399</v>
      </c>
      <c r="B400" s="21" t="s">
        <v>767</v>
      </c>
      <c r="C400" t="s">
        <v>1</v>
      </c>
      <c r="D400" t="s">
        <v>3</v>
      </c>
      <c r="M400">
        <v>1</v>
      </c>
      <c r="T400">
        <v>1</v>
      </c>
      <c r="X400" s="2">
        <v>3</v>
      </c>
      <c r="AI400">
        <v>9</v>
      </c>
      <c r="AJ400" s="14" t="s">
        <v>213</v>
      </c>
      <c r="AK400">
        <v>1</v>
      </c>
    </row>
    <row r="401" spans="1:37" x14ac:dyDescent="0.3">
      <c r="A401" s="2">
        <v>400</v>
      </c>
      <c r="B401" s="21" t="s">
        <v>767</v>
      </c>
      <c r="C401" t="s">
        <v>2</v>
      </c>
      <c r="D401" t="s">
        <v>3</v>
      </c>
      <c r="M401">
        <v>1</v>
      </c>
      <c r="V401">
        <v>1</v>
      </c>
      <c r="X401" s="2">
        <v>3</v>
      </c>
      <c r="Z401">
        <v>1</v>
      </c>
      <c r="AA401">
        <v>1</v>
      </c>
      <c r="AI401">
        <v>9</v>
      </c>
    </row>
    <row r="402" spans="1:37" x14ac:dyDescent="0.3">
      <c r="A402" s="2">
        <v>401</v>
      </c>
      <c r="B402" s="21" t="s">
        <v>767</v>
      </c>
      <c r="C402" t="s">
        <v>1</v>
      </c>
      <c r="D402" t="s">
        <v>3</v>
      </c>
      <c r="E402" s="2">
        <v>1</v>
      </c>
      <c r="U402">
        <v>1</v>
      </c>
      <c r="X402" s="2">
        <v>3</v>
      </c>
      <c r="AA402">
        <v>1</v>
      </c>
      <c r="AI402">
        <v>9</v>
      </c>
    </row>
    <row r="403" spans="1:37" x14ac:dyDescent="0.3">
      <c r="A403" s="2">
        <v>402</v>
      </c>
      <c r="B403" s="21" t="s">
        <v>767</v>
      </c>
      <c r="C403" t="s">
        <v>2</v>
      </c>
      <c r="D403" t="s">
        <v>3</v>
      </c>
      <c r="E403" s="2">
        <v>1</v>
      </c>
      <c r="U403">
        <v>1</v>
      </c>
      <c r="X403" s="2">
        <v>3</v>
      </c>
      <c r="AD403">
        <v>1</v>
      </c>
      <c r="AI403">
        <v>9</v>
      </c>
    </row>
    <row r="404" spans="1:37" x14ac:dyDescent="0.3">
      <c r="A404" s="2">
        <v>403</v>
      </c>
      <c r="B404" s="21" t="s">
        <v>767</v>
      </c>
      <c r="C404" t="s">
        <v>1</v>
      </c>
      <c r="D404" t="s">
        <v>3</v>
      </c>
      <c r="H404">
        <v>1</v>
      </c>
      <c r="R404">
        <v>1</v>
      </c>
      <c r="V404">
        <v>1</v>
      </c>
      <c r="X404" s="2">
        <v>3</v>
      </c>
      <c r="Z404">
        <v>1</v>
      </c>
      <c r="AA404">
        <v>1</v>
      </c>
      <c r="AI404">
        <v>8</v>
      </c>
    </row>
    <row r="405" spans="1:37" x14ac:dyDescent="0.3">
      <c r="A405" s="2">
        <v>404</v>
      </c>
      <c r="B405" s="21" t="s">
        <v>767</v>
      </c>
      <c r="C405" t="s">
        <v>1</v>
      </c>
      <c r="D405" t="s">
        <v>3</v>
      </c>
      <c r="F405">
        <v>1</v>
      </c>
      <c r="I405">
        <v>1</v>
      </c>
      <c r="V405">
        <v>1</v>
      </c>
      <c r="X405" s="2">
        <v>3</v>
      </c>
      <c r="Z405">
        <v>1</v>
      </c>
      <c r="AA405">
        <v>1</v>
      </c>
      <c r="AI405">
        <v>7</v>
      </c>
    </row>
    <row r="406" spans="1:37" x14ac:dyDescent="0.3">
      <c r="A406" s="2">
        <v>405</v>
      </c>
      <c r="B406" s="21" t="s">
        <v>767</v>
      </c>
      <c r="C406" t="s">
        <v>1</v>
      </c>
      <c r="D406" t="s">
        <v>3</v>
      </c>
      <c r="M406">
        <v>1</v>
      </c>
      <c r="U406">
        <v>1</v>
      </c>
      <c r="X406" s="2">
        <v>1</v>
      </c>
      <c r="Y406" t="s">
        <v>4</v>
      </c>
      <c r="Z406">
        <v>1</v>
      </c>
      <c r="AA406">
        <v>1</v>
      </c>
      <c r="AI406">
        <v>8</v>
      </c>
    </row>
    <row r="407" spans="1:37" x14ac:dyDescent="0.3">
      <c r="A407" s="2">
        <v>406</v>
      </c>
      <c r="B407" s="21" t="s">
        <v>767</v>
      </c>
      <c r="C407" t="s">
        <v>1</v>
      </c>
      <c r="D407" t="s">
        <v>4</v>
      </c>
      <c r="I407">
        <v>1</v>
      </c>
      <c r="V407">
        <v>1</v>
      </c>
      <c r="X407" s="2">
        <v>3</v>
      </c>
      <c r="AA407">
        <v>1</v>
      </c>
      <c r="AI407">
        <v>9</v>
      </c>
    </row>
    <row r="408" spans="1:37" x14ac:dyDescent="0.3">
      <c r="A408" s="2">
        <v>407</v>
      </c>
      <c r="B408" s="21" t="s">
        <v>767</v>
      </c>
      <c r="C408" t="s">
        <v>2</v>
      </c>
      <c r="D408" t="s">
        <v>3</v>
      </c>
      <c r="I408">
        <v>1</v>
      </c>
      <c r="V408">
        <v>1</v>
      </c>
      <c r="X408" s="2">
        <v>3</v>
      </c>
      <c r="Z408">
        <v>1</v>
      </c>
      <c r="AA408">
        <v>1</v>
      </c>
      <c r="AI408">
        <v>8</v>
      </c>
      <c r="AJ408" s="14" t="s">
        <v>214</v>
      </c>
      <c r="AK408">
        <v>1</v>
      </c>
    </row>
    <row r="409" spans="1:37" x14ac:dyDescent="0.3">
      <c r="A409" s="2">
        <v>408</v>
      </c>
      <c r="B409" s="21" t="s">
        <v>767</v>
      </c>
      <c r="C409" t="s">
        <v>1</v>
      </c>
      <c r="D409" t="s">
        <v>3</v>
      </c>
      <c r="E409" s="2">
        <v>1</v>
      </c>
      <c r="M409">
        <v>1</v>
      </c>
      <c r="V409">
        <v>1</v>
      </c>
      <c r="X409" s="2">
        <v>4</v>
      </c>
      <c r="AI409">
        <v>9</v>
      </c>
      <c r="AJ409" s="14" t="s">
        <v>215</v>
      </c>
      <c r="AK409">
        <v>5</v>
      </c>
    </row>
    <row r="410" spans="1:37" x14ac:dyDescent="0.3">
      <c r="A410" s="2">
        <v>409</v>
      </c>
      <c r="B410" s="21" t="s">
        <v>767</v>
      </c>
      <c r="C410" t="s">
        <v>2</v>
      </c>
      <c r="D410" t="s">
        <v>3</v>
      </c>
      <c r="H410">
        <v>1</v>
      </c>
      <c r="P410">
        <v>1</v>
      </c>
      <c r="X410" s="2">
        <v>3</v>
      </c>
      <c r="AC410">
        <v>1</v>
      </c>
      <c r="AI410">
        <v>7</v>
      </c>
      <c r="AJ410" s="14" t="s">
        <v>44</v>
      </c>
      <c r="AK410">
        <v>1</v>
      </c>
    </row>
    <row r="411" spans="1:37" x14ac:dyDescent="0.3">
      <c r="A411" s="2">
        <v>410</v>
      </c>
      <c r="B411" s="21" t="s">
        <v>767</v>
      </c>
      <c r="C411" t="s">
        <v>1</v>
      </c>
      <c r="D411" t="s">
        <v>3</v>
      </c>
      <c r="F411">
        <v>1</v>
      </c>
      <c r="V411">
        <v>1</v>
      </c>
      <c r="X411" s="2">
        <v>3</v>
      </c>
      <c r="AA411">
        <v>1</v>
      </c>
      <c r="AI411">
        <v>9</v>
      </c>
      <c r="AJ411" s="14" t="s">
        <v>216</v>
      </c>
      <c r="AK411">
        <v>1</v>
      </c>
    </row>
    <row r="412" spans="1:37" x14ac:dyDescent="0.3">
      <c r="A412" s="2">
        <v>411</v>
      </c>
      <c r="B412" s="21" t="s">
        <v>767</v>
      </c>
      <c r="C412" t="s">
        <v>2</v>
      </c>
      <c r="D412" t="s">
        <v>3</v>
      </c>
      <c r="I412">
        <v>1</v>
      </c>
      <c r="U412">
        <v>1</v>
      </c>
      <c r="X412" s="2">
        <v>3</v>
      </c>
      <c r="Z412">
        <v>1</v>
      </c>
      <c r="AA412">
        <v>1</v>
      </c>
      <c r="AI412">
        <v>8</v>
      </c>
    </row>
    <row r="413" spans="1:37" x14ac:dyDescent="0.3">
      <c r="A413" s="2">
        <v>412</v>
      </c>
      <c r="B413" s="21" t="s">
        <v>767</v>
      </c>
      <c r="C413" t="s">
        <v>1</v>
      </c>
      <c r="D413" t="s">
        <v>3</v>
      </c>
      <c r="F413">
        <v>1</v>
      </c>
      <c r="V413">
        <v>1</v>
      </c>
      <c r="X413" s="2">
        <v>1</v>
      </c>
      <c r="Y413" t="s">
        <v>4</v>
      </c>
      <c r="Z413">
        <v>1</v>
      </c>
      <c r="AA413">
        <v>1</v>
      </c>
      <c r="AI413">
        <v>8</v>
      </c>
    </row>
    <row r="414" spans="1:37" x14ac:dyDescent="0.3">
      <c r="A414" s="2">
        <v>413</v>
      </c>
      <c r="B414" s="21" t="s">
        <v>767</v>
      </c>
      <c r="C414" t="s">
        <v>2</v>
      </c>
      <c r="D414" t="s">
        <v>3</v>
      </c>
      <c r="I414">
        <v>1</v>
      </c>
      <c r="V414">
        <v>1</v>
      </c>
      <c r="X414" s="2">
        <v>3</v>
      </c>
      <c r="Z414">
        <v>1</v>
      </c>
      <c r="AA414">
        <v>1</v>
      </c>
      <c r="AI414">
        <v>10</v>
      </c>
      <c r="AJ414" s="14" t="s">
        <v>41</v>
      </c>
      <c r="AK414">
        <v>1</v>
      </c>
    </row>
    <row r="415" spans="1:37" x14ac:dyDescent="0.3">
      <c r="A415" s="2">
        <v>414</v>
      </c>
      <c r="B415" s="21" t="s">
        <v>767</v>
      </c>
      <c r="C415" t="s">
        <v>1</v>
      </c>
      <c r="D415" t="s">
        <v>3</v>
      </c>
      <c r="K415">
        <v>1</v>
      </c>
      <c r="U415">
        <v>1</v>
      </c>
      <c r="X415" s="2">
        <v>2</v>
      </c>
      <c r="AE415">
        <v>1</v>
      </c>
      <c r="AI415">
        <v>8</v>
      </c>
      <c r="AJ415" s="14" t="s">
        <v>217</v>
      </c>
      <c r="AK415">
        <v>1</v>
      </c>
    </row>
    <row r="416" spans="1:37" x14ac:dyDescent="0.3">
      <c r="A416" s="2">
        <v>415</v>
      </c>
      <c r="B416" s="21" t="s">
        <v>767</v>
      </c>
      <c r="C416" t="s">
        <v>1</v>
      </c>
      <c r="D416" t="s">
        <v>3</v>
      </c>
      <c r="I416">
        <v>1</v>
      </c>
      <c r="V416">
        <v>1</v>
      </c>
      <c r="X416" s="2">
        <v>3</v>
      </c>
      <c r="AA416">
        <v>1</v>
      </c>
      <c r="AI416">
        <v>8</v>
      </c>
    </row>
    <row r="417" spans="1:38" x14ac:dyDescent="0.3">
      <c r="A417" s="2">
        <v>416</v>
      </c>
      <c r="B417" s="21" t="s">
        <v>767</v>
      </c>
      <c r="C417" t="s">
        <v>2</v>
      </c>
      <c r="D417" t="s">
        <v>4</v>
      </c>
      <c r="H417">
        <v>1</v>
      </c>
      <c r="P417">
        <v>1</v>
      </c>
      <c r="X417" s="2">
        <v>1</v>
      </c>
      <c r="Y417" t="s">
        <v>4</v>
      </c>
      <c r="AG417">
        <v>1</v>
      </c>
      <c r="AI417">
        <v>9</v>
      </c>
      <c r="AJ417" s="14" t="s">
        <v>218</v>
      </c>
      <c r="AK417">
        <v>1</v>
      </c>
    </row>
    <row r="418" spans="1:38" x14ac:dyDescent="0.3">
      <c r="A418" s="2">
        <v>417</v>
      </c>
      <c r="B418" s="21" t="s">
        <v>767</v>
      </c>
      <c r="C418" t="s">
        <v>2</v>
      </c>
      <c r="D418" t="s">
        <v>3</v>
      </c>
      <c r="I418">
        <v>1</v>
      </c>
      <c r="V418">
        <v>1</v>
      </c>
      <c r="X418" s="2">
        <v>3</v>
      </c>
      <c r="Z418">
        <v>1</v>
      </c>
      <c r="AA418">
        <v>1</v>
      </c>
      <c r="AI418">
        <v>8</v>
      </c>
      <c r="AJ418" s="14" t="s">
        <v>44</v>
      </c>
      <c r="AK418">
        <v>1</v>
      </c>
    </row>
    <row r="419" spans="1:38" x14ac:dyDescent="0.3">
      <c r="A419" s="2">
        <v>418</v>
      </c>
      <c r="B419" s="21" t="s">
        <v>767</v>
      </c>
      <c r="C419" t="s">
        <v>1</v>
      </c>
      <c r="D419" t="s">
        <v>3</v>
      </c>
      <c r="I419">
        <v>1</v>
      </c>
      <c r="V419">
        <v>1</v>
      </c>
      <c r="X419" s="2">
        <v>3</v>
      </c>
      <c r="Z419">
        <v>1</v>
      </c>
      <c r="AA419">
        <v>1</v>
      </c>
      <c r="AI419">
        <v>8</v>
      </c>
      <c r="AJ419" s="14" t="s">
        <v>219</v>
      </c>
      <c r="AK419">
        <v>1</v>
      </c>
    </row>
    <row r="420" spans="1:38" x14ac:dyDescent="0.3">
      <c r="A420" s="2">
        <v>419</v>
      </c>
      <c r="B420" s="21" t="s">
        <v>767</v>
      </c>
      <c r="C420" t="s">
        <v>2</v>
      </c>
      <c r="D420" t="s">
        <v>3</v>
      </c>
      <c r="E420" s="2">
        <v>1</v>
      </c>
      <c r="V420">
        <v>1</v>
      </c>
      <c r="X420" s="2">
        <v>1</v>
      </c>
      <c r="Y420" t="s">
        <v>4</v>
      </c>
      <c r="Z420">
        <v>1</v>
      </c>
      <c r="AA420">
        <v>1</v>
      </c>
      <c r="AI420">
        <v>10</v>
      </c>
      <c r="AJ420" s="14" t="s">
        <v>220</v>
      </c>
    </row>
    <row r="421" spans="1:38" x14ac:dyDescent="0.3">
      <c r="A421" s="2">
        <v>420</v>
      </c>
      <c r="B421" s="21" t="s">
        <v>767</v>
      </c>
      <c r="C421" t="s">
        <v>1</v>
      </c>
      <c r="D421" t="s">
        <v>3</v>
      </c>
      <c r="E421" s="2">
        <v>1</v>
      </c>
      <c r="I421">
        <v>1</v>
      </c>
      <c r="U421">
        <v>1</v>
      </c>
      <c r="X421" s="2">
        <v>3</v>
      </c>
      <c r="AH421">
        <v>1</v>
      </c>
      <c r="AI421">
        <v>7</v>
      </c>
    </row>
    <row r="422" spans="1:38" x14ac:dyDescent="0.3">
      <c r="A422" s="2">
        <v>421</v>
      </c>
      <c r="B422" s="21" t="s">
        <v>767</v>
      </c>
      <c r="C422" t="s">
        <v>1</v>
      </c>
      <c r="D422" t="s">
        <v>3</v>
      </c>
      <c r="I422">
        <v>1</v>
      </c>
      <c r="V422">
        <v>1</v>
      </c>
      <c r="X422" s="2">
        <v>3</v>
      </c>
      <c r="AA422">
        <v>1</v>
      </c>
      <c r="AI422">
        <v>10</v>
      </c>
    </row>
    <row r="423" spans="1:38" x14ac:dyDescent="0.3">
      <c r="A423" s="2">
        <v>422</v>
      </c>
      <c r="B423" s="21" t="s">
        <v>767</v>
      </c>
      <c r="C423" t="s">
        <v>2</v>
      </c>
      <c r="D423" t="s">
        <v>3</v>
      </c>
      <c r="I423">
        <v>1</v>
      </c>
      <c r="U423">
        <v>1</v>
      </c>
      <c r="X423" s="2">
        <v>3</v>
      </c>
      <c r="AA423">
        <v>1</v>
      </c>
      <c r="AI423">
        <v>10</v>
      </c>
      <c r="AJ423" s="14" t="s">
        <v>41</v>
      </c>
      <c r="AK423">
        <v>1</v>
      </c>
    </row>
    <row r="424" spans="1:38" x14ac:dyDescent="0.3">
      <c r="A424" s="2">
        <v>423</v>
      </c>
      <c r="B424" s="21" t="s">
        <v>767</v>
      </c>
      <c r="C424" t="s">
        <v>1</v>
      </c>
      <c r="D424" t="s">
        <v>3</v>
      </c>
      <c r="I424">
        <v>1</v>
      </c>
      <c r="V424">
        <v>1</v>
      </c>
      <c r="X424" s="2">
        <v>3</v>
      </c>
      <c r="Z424">
        <v>1</v>
      </c>
      <c r="AA424">
        <v>1</v>
      </c>
      <c r="AI424">
        <v>8</v>
      </c>
      <c r="AJ424" s="14" t="s">
        <v>221</v>
      </c>
      <c r="AK424">
        <v>1</v>
      </c>
    </row>
    <row r="425" spans="1:38" x14ac:dyDescent="0.3">
      <c r="A425" s="2">
        <v>424</v>
      </c>
      <c r="B425" s="21" t="s">
        <v>767</v>
      </c>
      <c r="C425" t="s">
        <v>1</v>
      </c>
      <c r="D425" t="s">
        <v>3</v>
      </c>
      <c r="F425">
        <v>1</v>
      </c>
      <c r="U425">
        <v>1</v>
      </c>
      <c r="X425" s="2">
        <v>3</v>
      </c>
      <c r="AA425">
        <v>1</v>
      </c>
      <c r="AI425">
        <v>9</v>
      </c>
      <c r="AJ425" s="14" t="s">
        <v>222</v>
      </c>
      <c r="AK425">
        <v>1</v>
      </c>
      <c r="AL425">
        <v>7</v>
      </c>
    </row>
    <row r="426" spans="1:38" x14ac:dyDescent="0.3">
      <c r="A426" s="2">
        <v>425</v>
      </c>
      <c r="B426" s="21" t="s">
        <v>767</v>
      </c>
      <c r="C426" t="s">
        <v>1</v>
      </c>
      <c r="D426" t="s">
        <v>3</v>
      </c>
      <c r="I426">
        <v>1</v>
      </c>
      <c r="U426">
        <v>1</v>
      </c>
      <c r="X426" s="2">
        <v>3</v>
      </c>
      <c r="Z426">
        <v>1</v>
      </c>
      <c r="AA426">
        <v>1</v>
      </c>
      <c r="AI426">
        <v>8</v>
      </c>
      <c r="AJ426" s="14" t="s">
        <v>41</v>
      </c>
      <c r="AK426">
        <v>1</v>
      </c>
    </row>
    <row r="427" spans="1:38" x14ac:dyDescent="0.3">
      <c r="A427" s="2">
        <v>426</v>
      </c>
      <c r="B427" s="21" t="s">
        <v>767</v>
      </c>
      <c r="C427" t="s">
        <v>2</v>
      </c>
      <c r="D427" t="s">
        <v>4</v>
      </c>
      <c r="J427">
        <v>1</v>
      </c>
      <c r="V427">
        <v>1</v>
      </c>
      <c r="W427">
        <v>1</v>
      </c>
      <c r="X427" s="2">
        <v>3</v>
      </c>
      <c r="Z427">
        <v>1</v>
      </c>
      <c r="AA427">
        <v>1</v>
      </c>
      <c r="AI427">
        <v>8</v>
      </c>
      <c r="AJ427" s="14" t="s">
        <v>223</v>
      </c>
      <c r="AK427">
        <v>3</v>
      </c>
    </row>
    <row r="428" spans="1:38" x14ac:dyDescent="0.3">
      <c r="A428" s="2">
        <v>427</v>
      </c>
      <c r="B428" s="21" t="s">
        <v>767</v>
      </c>
      <c r="C428" t="s">
        <v>2</v>
      </c>
      <c r="D428" t="s">
        <v>3</v>
      </c>
      <c r="L428">
        <v>1</v>
      </c>
      <c r="O428">
        <v>1</v>
      </c>
      <c r="X428" s="2">
        <v>1</v>
      </c>
      <c r="Y428" t="s">
        <v>4</v>
      </c>
      <c r="AG428">
        <v>1</v>
      </c>
      <c r="AI428">
        <v>10</v>
      </c>
    </row>
    <row r="429" spans="1:38" x14ac:dyDescent="0.3">
      <c r="A429" s="2">
        <v>428</v>
      </c>
      <c r="B429" s="21" t="s">
        <v>767</v>
      </c>
      <c r="C429" t="s">
        <v>1</v>
      </c>
      <c r="D429" t="s">
        <v>4</v>
      </c>
      <c r="I429">
        <v>1</v>
      </c>
      <c r="U429">
        <v>1</v>
      </c>
      <c r="X429" s="2">
        <v>3</v>
      </c>
      <c r="Z429">
        <v>1</v>
      </c>
      <c r="AA429">
        <v>1</v>
      </c>
      <c r="AI429">
        <v>8</v>
      </c>
      <c r="AJ429" s="14" t="s">
        <v>42</v>
      </c>
      <c r="AK429">
        <v>1</v>
      </c>
    </row>
    <row r="430" spans="1:38" x14ac:dyDescent="0.3">
      <c r="A430" s="2">
        <v>429</v>
      </c>
      <c r="B430" s="21" t="s">
        <v>767</v>
      </c>
      <c r="C430" t="s">
        <v>2</v>
      </c>
      <c r="D430" t="s">
        <v>3</v>
      </c>
      <c r="E430" s="2">
        <v>1</v>
      </c>
      <c r="H430">
        <v>1</v>
      </c>
      <c r="U430">
        <v>1</v>
      </c>
      <c r="X430" s="2">
        <v>1</v>
      </c>
      <c r="Y430" t="s">
        <v>4</v>
      </c>
      <c r="AD430">
        <v>1</v>
      </c>
      <c r="AI430">
        <v>9</v>
      </c>
    </row>
    <row r="431" spans="1:38" x14ac:dyDescent="0.3">
      <c r="A431" s="2">
        <v>430</v>
      </c>
      <c r="B431" s="21" t="s">
        <v>767</v>
      </c>
      <c r="C431" t="s">
        <v>2</v>
      </c>
      <c r="D431" t="s">
        <v>3</v>
      </c>
      <c r="I431">
        <v>1</v>
      </c>
      <c r="U431">
        <v>1</v>
      </c>
      <c r="X431" s="2">
        <v>3</v>
      </c>
      <c r="Z431">
        <v>1</v>
      </c>
      <c r="AA431">
        <v>1</v>
      </c>
      <c r="AI431">
        <v>9</v>
      </c>
    </row>
    <row r="432" spans="1:38" x14ac:dyDescent="0.3">
      <c r="A432" s="2">
        <v>431</v>
      </c>
      <c r="B432" s="21" t="s">
        <v>767</v>
      </c>
      <c r="C432" t="s">
        <v>2</v>
      </c>
      <c r="D432" t="s">
        <v>3</v>
      </c>
      <c r="I432">
        <v>1</v>
      </c>
      <c r="V432">
        <v>1</v>
      </c>
      <c r="X432" s="2">
        <v>3</v>
      </c>
      <c r="AA432">
        <v>1</v>
      </c>
      <c r="AI432">
        <v>8</v>
      </c>
      <c r="AJ432" s="14" t="s">
        <v>41</v>
      </c>
      <c r="AK432">
        <v>1</v>
      </c>
    </row>
    <row r="433" spans="1:37" x14ac:dyDescent="0.3">
      <c r="A433" s="2">
        <v>432</v>
      </c>
      <c r="B433" s="21" t="s">
        <v>767</v>
      </c>
      <c r="C433" t="s">
        <v>1</v>
      </c>
      <c r="D433" t="s">
        <v>4</v>
      </c>
      <c r="I433">
        <v>1</v>
      </c>
      <c r="U433">
        <v>1</v>
      </c>
      <c r="X433" s="2">
        <v>3</v>
      </c>
      <c r="AA433">
        <v>1</v>
      </c>
      <c r="AI433">
        <v>9</v>
      </c>
      <c r="AJ433" s="14" t="s">
        <v>41</v>
      </c>
      <c r="AK433">
        <v>1</v>
      </c>
    </row>
    <row r="434" spans="1:37" x14ac:dyDescent="0.3">
      <c r="A434" s="2">
        <v>433</v>
      </c>
      <c r="B434" s="21" t="s">
        <v>767</v>
      </c>
      <c r="C434" t="s">
        <v>1</v>
      </c>
      <c r="D434" t="s">
        <v>3</v>
      </c>
      <c r="K434">
        <v>1</v>
      </c>
      <c r="U434">
        <v>1</v>
      </c>
      <c r="X434" s="2">
        <v>2</v>
      </c>
      <c r="AG434">
        <v>1</v>
      </c>
      <c r="AI434">
        <v>7</v>
      </c>
      <c r="AJ434" s="14" t="s">
        <v>42</v>
      </c>
      <c r="AK434">
        <v>1</v>
      </c>
    </row>
    <row r="435" spans="1:37" x14ac:dyDescent="0.3">
      <c r="A435" s="2">
        <v>434</v>
      </c>
      <c r="B435" s="21" t="s">
        <v>767</v>
      </c>
      <c r="C435" t="s">
        <v>2</v>
      </c>
      <c r="D435" t="s">
        <v>3</v>
      </c>
      <c r="I435">
        <v>1</v>
      </c>
      <c r="V435">
        <v>1</v>
      </c>
      <c r="X435" s="2">
        <v>3</v>
      </c>
      <c r="Z435">
        <v>1</v>
      </c>
      <c r="AA435">
        <v>1</v>
      </c>
      <c r="AI435">
        <v>10</v>
      </c>
    </row>
    <row r="436" spans="1:37" x14ac:dyDescent="0.3">
      <c r="A436" s="2">
        <v>435</v>
      </c>
      <c r="B436" s="21" t="s">
        <v>767</v>
      </c>
      <c r="C436" t="s">
        <v>2</v>
      </c>
      <c r="D436" t="s">
        <v>3</v>
      </c>
      <c r="I436">
        <v>1</v>
      </c>
      <c r="U436">
        <v>1</v>
      </c>
      <c r="X436" s="2">
        <v>3</v>
      </c>
      <c r="AA436">
        <v>1</v>
      </c>
      <c r="AI436">
        <v>9</v>
      </c>
    </row>
    <row r="437" spans="1:37" x14ac:dyDescent="0.3">
      <c r="A437" s="2">
        <v>436</v>
      </c>
      <c r="B437" s="21" t="s">
        <v>767</v>
      </c>
      <c r="C437" t="s">
        <v>1</v>
      </c>
      <c r="D437" t="s">
        <v>3</v>
      </c>
      <c r="K437">
        <v>1</v>
      </c>
      <c r="O437">
        <v>1</v>
      </c>
      <c r="X437" s="2">
        <v>2</v>
      </c>
      <c r="AA437">
        <v>1</v>
      </c>
      <c r="AI437">
        <v>10</v>
      </c>
    </row>
    <row r="438" spans="1:37" x14ac:dyDescent="0.3">
      <c r="A438" s="2">
        <v>437</v>
      </c>
      <c r="B438" s="21" t="s">
        <v>767</v>
      </c>
      <c r="C438" t="s">
        <v>1</v>
      </c>
      <c r="D438" t="s">
        <v>3</v>
      </c>
      <c r="E438" s="2">
        <v>1</v>
      </c>
      <c r="V438">
        <v>1</v>
      </c>
      <c r="X438" s="2">
        <v>3</v>
      </c>
      <c r="AA438">
        <v>1</v>
      </c>
      <c r="AI438">
        <v>9</v>
      </c>
    </row>
    <row r="439" spans="1:37" x14ac:dyDescent="0.3">
      <c r="A439" s="2">
        <v>438</v>
      </c>
      <c r="B439" s="21" t="s">
        <v>767</v>
      </c>
      <c r="C439" t="s">
        <v>1</v>
      </c>
      <c r="D439" t="s">
        <v>3</v>
      </c>
      <c r="K439">
        <v>1</v>
      </c>
      <c r="U439">
        <v>1</v>
      </c>
      <c r="X439" s="2">
        <v>3</v>
      </c>
      <c r="AA439">
        <v>1</v>
      </c>
      <c r="AI439">
        <v>9</v>
      </c>
      <c r="AJ439" s="14" t="s">
        <v>224</v>
      </c>
      <c r="AK439">
        <v>1</v>
      </c>
    </row>
    <row r="440" spans="1:37" x14ac:dyDescent="0.3">
      <c r="A440" s="2">
        <v>439</v>
      </c>
      <c r="B440" s="21" t="s">
        <v>767</v>
      </c>
      <c r="C440" t="s">
        <v>1</v>
      </c>
      <c r="D440" t="s">
        <v>4</v>
      </c>
      <c r="H440">
        <v>1</v>
      </c>
      <c r="U440">
        <v>1</v>
      </c>
      <c r="X440" s="2">
        <v>1</v>
      </c>
      <c r="Y440" t="s">
        <v>4</v>
      </c>
      <c r="AA440">
        <v>1</v>
      </c>
      <c r="AI440">
        <v>6</v>
      </c>
      <c r="AJ440" s="14" t="s">
        <v>225</v>
      </c>
      <c r="AK440">
        <v>7</v>
      </c>
    </row>
    <row r="441" spans="1:37" x14ac:dyDescent="0.3">
      <c r="A441" s="2">
        <v>440</v>
      </c>
      <c r="B441" s="21" t="s">
        <v>767</v>
      </c>
      <c r="C441" t="s">
        <v>2</v>
      </c>
      <c r="D441" t="s">
        <v>4</v>
      </c>
      <c r="I441">
        <v>1</v>
      </c>
      <c r="U441">
        <v>1</v>
      </c>
      <c r="X441" s="2">
        <v>3</v>
      </c>
      <c r="AA441">
        <v>1</v>
      </c>
      <c r="AI441">
        <v>7</v>
      </c>
    </row>
    <row r="442" spans="1:37" x14ac:dyDescent="0.3">
      <c r="A442" s="2">
        <v>441</v>
      </c>
      <c r="B442" s="21" t="s">
        <v>767</v>
      </c>
      <c r="C442" t="s">
        <v>1</v>
      </c>
      <c r="D442" t="s">
        <v>4</v>
      </c>
      <c r="I442">
        <v>1</v>
      </c>
      <c r="V442">
        <v>1</v>
      </c>
      <c r="X442" s="2">
        <v>3</v>
      </c>
      <c r="Z442">
        <v>1</v>
      </c>
      <c r="AA442">
        <v>1</v>
      </c>
      <c r="AI442">
        <v>10</v>
      </c>
    </row>
    <row r="443" spans="1:37" x14ac:dyDescent="0.3">
      <c r="A443" s="2">
        <v>442</v>
      </c>
      <c r="B443" s="21" t="s">
        <v>767</v>
      </c>
      <c r="C443" t="s">
        <v>1</v>
      </c>
      <c r="D443" t="s">
        <v>4</v>
      </c>
      <c r="K443">
        <v>1</v>
      </c>
      <c r="U443">
        <v>1</v>
      </c>
      <c r="X443" s="2">
        <v>2</v>
      </c>
      <c r="AA443">
        <v>1</v>
      </c>
      <c r="AI443">
        <v>8</v>
      </c>
    </row>
    <row r="444" spans="1:37" x14ac:dyDescent="0.3">
      <c r="A444" s="2">
        <v>443</v>
      </c>
      <c r="B444" s="21" t="s">
        <v>767</v>
      </c>
      <c r="C444" t="s">
        <v>2</v>
      </c>
      <c r="D444" t="s">
        <v>4</v>
      </c>
      <c r="I444">
        <v>1</v>
      </c>
      <c r="V444">
        <v>1</v>
      </c>
      <c r="X444" s="2">
        <v>3</v>
      </c>
      <c r="Z444">
        <v>1</v>
      </c>
      <c r="AA444">
        <v>1</v>
      </c>
      <c r="AI444">
        <v>10</v>
      </c>
      <c r="AJ444" s="14" t="s">
        <v>41</v>
      </c>
      <c r="AK444">
        <v>1</v>
      </c>
    </row>
    <row r="445" spans="1:37" x14ac:dyDescent="0.3">
      <c r="A445" s="2">
        <v>444</v>
      </c>
      <c r="B445" s="21" t="s">
        <v>767</v>
      </c>
      <c r="C445" t="s">
        <v>1</v>
      </c>
      <c r="D445" t="s">
        <v>3</v>
      </c>
      <c r="I445">
        <v>1</v>
      </c>
      <c r="U445">
        <v>1</v>
      </c>
      <c r="X445" s="2">
        <v>3</v>
      </c>
      <c r="Z445">
        <v>1</v>
      </c>
      <c r="AA445">
        <v>1</v>
      </c>
      <c r="AI445">
        <v>9</v>
      </c>
      <c r="AJ445" s="14" t="s">
        <v>205</v>
      </c>
      <c r="AK445">
        <v>1</v>
      </c>
    </row>
    <row r="446" spans="1:37" x14ac:dyDescent="0.3">
      <c r="A446" s="2">
        <v>445</v>
      </c>
      <c r="B446" s="21" t="s">
        <v>767</v>
      </c>
      <c r="C446" t="s">
        <v>1</v>
      </c>
      <c r="D446" t="s">
        <v>3</v>
      </c>
      <c r="K446">
        <v>1</v>
      </c>
      <c r="O446">
        <v>1</v>
      </c>
      <c r="X446" s="2">
        <v>2</v>
      </c>
      <c r="AD446">
        <v>1</v>
      </c>
      <c r="AI446">
        <v>9</v>
      </c>
    </row>
    <row r="447" spans="1:37" x14ac:dyDescent="0.3">
      <c r="A447" s="2">
        <v>446</v>
      </c>
      <c r="B447" s="21" t="s">
        <v>767</v>
      </c>
      <c r="C447" t="s">
        <v>1</v>
      </c>
      <c r="D447" t="s">
        <v>3</v>
      </c>
      <c r="K447">
        <v>1</v>
      </c>
      <c r="U447">
        <v>1</v>
      </c>
      <c r="X447" s="2">
        <v>2</v>
      </c>
      <c r="AB447">
        <v>1</v>
      </c>
      <c r="AI447">
        <v>9</v>
      </c>
      <c r="AJ447" s="14" t="s">
        <v>226</v>
      </c>
      <c r="AK447">
        <v>1</v>
      </c>
    </row>
    <row r="448" spans="1:37" x14ac:dyDescent="0.3">
      <c r="A448" s="2">
        <v>447</v>
      </c>
      <c r="B448" s="21" t="s">
        <v>767</v>
      </c>
      <c r="C448" t="s">
        <v>1</v>
      </c>
      <c r="D448" t="s">
        <v>3</v>
      </c>
      <c r="M448">
        <v>1</v>
      </c>
      <c r="U448">
        <v>1</v>
      </c>
      <c r="X448" s="2">
        <v>2</v>
      </c>
      <c r="AC448">
        <v>1</v>
      </c>
      <c r="AD448">
        <v>1</v>
      </c>
      <c r="AH448">
        <v>1</v>
      </c>
      <c r="AI448">
        <v>8</v>
      </c>
    </row>
    <row r="449" spans="1:38" x14ac:dyDescent="0.3">
      <c r="A449" s="2">
        <v>448</v>
      </c>
      <c r="B449" s="21" t="s">
        <v>767</v>
      </c>
      <c r="C449" t="s">
        <v>1</v>
      </c>
      <c r="D449" t="s">
        <v>3</v>
      </c>
      <c r="E449" s="2">
        <v>1</v>
      </c>
      <c r="L449">
        <v>1</v>
      </c>
      <c r="O449">
        <v>1</v>
      </c>
      <c r="X449" s="2">
        <v>3</v>
      </c>
      <c r="Z449">
        <v>1</v>
      </c>
      <c r="AA449">
        <v>1</v>
      </c>
      <c r="AD449">
        <v>1</v>
      </c>
      <c r="AI449">
        <v>5</v>
      </c>
      <c r="AJ449" s="14" t="s">
        <v>52</v>
      </c>
      <c r="AK449">
        <v>1</v>
      </c>
    </row>
    <row r="450" spans="1:38" x14ac:dyDescent="0.3">
      <c r="A450" s="2">
        <v>449</v>
      </c>
      <c r="B450" s="21" t="s">
        <v>767</v>
      </c>
      <c r="C450" t="s">
        <v>2</v>
      </c>
      <c r="D450" t="s">
        <v>3</v>
      </c>
      <c r="I450">
        <v>1</v>
      </c>
      <c r="V450">
        <v>1</v>
      </c>
      <c r="X450" s="2">
        <v>3</v>
      </c>
      <c r="AA450">
        <v>1</v>
      </c>
      <c r="AI450">
        <v>9</v>
      </c>
    </row>
    <row r="451" spans="1:38" x14ac:dyDescent="0.3">
      <c r="A451" s="2">
        <v>450</v>
      </c>
      <c r="B451" s="21" t="s">
        <v>767</v>
      </c>
      <c r="C451" t="s">
        <v>1</v>
      </c>
      <c r="D451" t="s">
        <v>3</v>
      </c>
      <c r="I451">
        <v>1</v>
      </c>
      <c r="U451">
        <v>1</v>
      </c>
      <c r="X451" s="2">
        <v>3</v>
      </c>
      <c r="Z451">
        <v>1</v>
      </c>
      <c r="AA451">
        <v>1</v>
      </c>
      <c r="AI451">
        <v>7</v>
      </c>
    </row>
    <row r="452" spans="1:38" x14ac:dyDescent="0.3">
      <c r="A452" s="2">
        <v>451</v>
      </c>
      <c r="B452" s="21" t="s">
        <v>767</v>
      </c>
      <c r="C452" t="s">
        <v>1</v>
      </c>
      <c r="D452" t="s">
        <v>3</v>
      </c>
      <c r="F452">
        <v>1</v>
      </c>
      <c r="V452">
        <v>1</v>
      </c>
      <c r="X452" s="2">
        <v>3</v>
      </c>
      <c r="Z452">
        <v>1</v>
      </c>
      <c r="AA452">
        <v>1</v>
      </c>
      <c r="AI452">
        <v>9</v>
      </c>
      <c r="AJ452" s="14" t="s">
        <v>44</v>
      </c>
      <c r="AK452">
        <v>1</v>
      </c>
    </row>
    <row r="453" spans="1:38" x14ac:dyDescent="0.3">
      <c r="A453" s="2">
        <v>452</v>
      </c>
      <c r="B453" s="21" t="s">
        <v>767</v>
      </c>
      <c r="C453" t="s">
        <v>1</v>
      </c>
      <c r="D453" t="s">
        <v>3</v>
      </c>
      <c r="K453">
        <v>1</v>
      </c>
      <c r="U453">
        <v>1</v>
      </c>
      <c r="X453" s="2">
        <v>2</v>
      </c>
      <c r="AH453">
        <v>1</v>
      </c>
      <c r="AI453">
        <v>7</v>
      </c>
      <c r="AJ453" s="14" t="s">
        <v>41</v>
      </c>
      <c r="AK453">
        <v>1</v>
      </c>
    </row>
    <row r="454" spans="1:38" x14ac:dyDescent="0.3">
      <c r="A454" s="2">
        <v>453</v>
      </c>
      <c r="B454" s="21" t="s">
        <v>767</v>
      </c>
      <c r="C454" t="s">
        <v>2</v>
      </c>
      <c r="D454" t="s">
        <v>3</v>
      </c>
      <c r="M454">
        <v>1</v>
      </c>
      <c r="W454">
        <v>1</v>
      </c>
      <c r="X454" s="2">
        <v>3</v>
      </c>
      <c r="Z454">
        <v>1</v>
      </c>
      <c r="AA454">
        <v>1</v>
      </c>
      <c r="AI454">
        <v>8</v>
      </c>
      <c r="AJ454" s="14" t="s">
        <v>227</v>
      </c>
      <c r="AK454">
        <v>2</v>
      </c>
    </row>
    <row r="455" spans="1:38" x14ac:dyDescent="0.3">
      <c r="A455" s="2">
        <v>454</v>
      </c>
      <c r="B455" s="21" t="s">
        <v>767</v>
      </c>
      <c r="C455" t="s">
        <v>2</v>
      </c>
      <c r="D455" t="s">
        <v>3</v>
      </c>
      <c r="I455">
        <v>1</v>
      </c>
      <c r="U455">
        <v>1</v>
      </c>
      <c r="X455" s="2">
        <v>3</v>
      </c>
      <c r="Z455">
        <v>1</v>
      </c>
      <c r="AA455">
        <v>1</v>
      </c>
      <c r="AI455">
        <v>9</v>
      </c>
      <c r="AJ455" s="14" t="s">
        <v>42</v>
      </c>
      <c r="AK455">
        <v>1</v>
      </c>
    </row>
    <row r="456" spans="1:38" x14ac:dyDescent="0.3">
      <c r="A456" s="2">
        <v>455</v>
      </c>
      <c r="B456" s="21" t="s">
        <v>767</v>
      </c>
      <c r="C456" t="s">
        <v>2</v>
      </c>
      <c r="D456" t="s">
        <v>4</v>
      </c>
      <c r="I456">
        <v>1</v>
      </c>
      <c r="U456">
        <v>1</v>
      </c>
      <c r="X456" s="2">
        <v>3</v>
      </c>
      <c r="Z456">
        <v>1</v>
      </c>
      <c r="AA456">
        <v>1</v>
      </c>
      <c r="AF456">
        <v>1</v>
      </c>
      <c r="AI456">
        <v>9</v>
      </c>
    </row>
    <row r="457" spans="1:38" x14ac:dyDescent="0.3">
      <c r="A457" s="2">
        <v>456</v>
      </c>
      <c r="B457" s="21" t="s">
        <v>767</v>
      </c>
      <c r="C457" t="s">
        <v>2</v>
      </c>
      <c r="D457" t="s">
        <v>3</v>
      </c>
      <c r="I457">
        <v>1</v>
      </c>
      <c r="V457">
        <v>1</v>
      </c>
      <c r="X457" s="2">
        <v>3</v>
      </c>
      <c r="Z457">
        <v>1</v>
      </c>
      <c r="AA457">
        <v>1</v>
      </c>
      <c r="AI457">
        <v>9</v>
      </c>
      <c r="AJ457" s="14" t="s">
        <v>52</v>
      </c>
      <c r="AK457">
        <v>1</v>
      </c>
    </row>
    <row r="458" spans="1:38" x14ac:dyDescent="0.3">
      <c r="A458" s="2">
        <v>457</v>
      </c>
      <c r="B458" s="21" t="s">
        <v>767</v>
      </c>
      <c r="C458" t="s">
        <v>2</v>
      </c>
      <c r="D458" t="s">
        <v>3</v>
      </c>
      <c r="I458">
        <v>1</v>
      </c>
      <c r="U458">
        <v>1</v>
      </c>
      <c r="X458" s="2">
        <v>3</v>
      </c>
      <c r="AA458">
        <v>1</v>
      </c>
      <c r="AI458">
        <v>9</v>
      </c>
      <c r="AJ458" s="14" t="s">
        <v>228</v>
      </c>
      <c r="AK458">
        <v>1</v>
      </c>
    </row>
    <row r="459" spans="1:38" x14ac:dyDescent="0.3">
      <c r="A459" s="2">
        <v>458</v>
      </c>
      <c r="B459" s="21" t="s">
        <v>767</v>
      </c>
      <c r="C459" t="s">
        <v>1</v>
      </c>
      <c r="D459" t="s">
        <v>4</v>
      </c>
      <c r="I459">
        <v>1</v>
      </c>
      <c r="U459">
        <v>1</v>
      </c>
      <c r="X459" s="2">
        <v>3</v>
      </c>
      <c r="Z459">
        <v>1</v>
      </c>
      <c r="AH459">
        <v>1</v>
      </c>
      <c r="AI459">
        <v>7</v>
      </c>
      <c r="AJ459" s="14" t="s">
        <v>52</v>
      </c>
      <c r="AK459">
        <v>1</v>
      </c>
    </row>
    <row r="460" spans="1:38" x14ac:dyDescent="0.3">
      <c r="A460" s="2">
        <v>459</v>
      </c>
      <c r="B460" s="21" t="s">
        <v>767</v>
      </c>
      <c r="C460" t="s">
        <v>1</v>
      </c>
      <c r="D460" t="s">
        <v>3</v>
      </c>
      <c r="I460">
        <v>1</v>
      </c>
      <c r="U460">
        <v>1</v>
      </c>
      <c r="X460" s="2">
        <v>3</v>
      </c>
      <c r="Z460">
        <v>1</v>
      </c>
      <c r="AA460">
        <v>1</v>
      </c>
      <c r="AI460">
        <v>10</v>
      </c>
      <c r="AJ460" s="14" t="s">
        <v>229</v>
      </c>
      <c r="AK460">
        <v>4</v>
      </c>
    </row>
    <row r="461" spans="1:38" x14ac:dyDescent="0.3">
      <c r="A461" s="2">
        <v>460</v>
      </c>
      <c r="B461" s="21" t="s">
        <v>767</v>
      </c>
      <c r="C461" t="s">
        <v>1</v>
      </c>
      <c r="D461" t="s">
        <v>3</v>
      </c>
      <c r="I461">
        <v>1</v>
      </c>
      <c r="U461">
        <v>1</v>
      </c>
      <c r="X461" s="2">
        <v>3</v>
      </c>
      <c r="Z461">
        <v>1</v>
      </c>
      <c r="AA461">
        <v>1</v>
      </c>
      <c r="AI461">
        <v>8</v>
      </c>
      <c r="AJ461" s="14" t="s">
        <v>230</v>
      </c>
      <c r="AK461">
        <v>1</v>
      </c>
      <c r="AL461">
        <v>7</v>
      </c>
    </row>
    <row r="462" spans="1:38" x14ac:dyDescent="0.3">
      <c r="A462" s="2">
        <v>461</v>
      </c>
      <c r="B462" s="21" t="s">
        <v>767</v>
      </c>
      <c r="C462" t="s">
        <v>2</v>
      </c>
      <c r="D462" t="s">
        <v>3</v>
      </c>
      <c r="I462">
        <v>1</v>
      </c>
      <c r="U462">
        <v>1</v>
      </c>
      <c r="X462" s="2">
        <v>3</v>
      </c>
      <c r="AA462">
        <v>1</v>
      </c>
      <c r="AI462">
        <v>10</v>
      </c>
    </row>
    <row r="463" spans="1:38" x14ac:dyDescent="0.3">
      <c r="A463" s="2">
        <v>462</v>
      </c>
      <c r="B463" s="21" t="s">
        <v>767</v>
      </c>
      <c r="C463" t="s">
        <v>1</v>
      </c>
      <c r="D463" t="s">
        <v>3</v>
      </c>
      <c r="K463">
        <v>1</v>
      </c>
      <c r="U463">
        <v>1</v>
      </c>
      <c r="X463" s="2">
        <v>3</v>
      </c>
      <c r="AG463">
        <v>1</v>
      </c>
      <c r="AI463">
        <v>7</v>
      </c>
      <c r="AJ463" s="14" t="s">
        <v>231</v>
      </c>
      <c r="AK463">
        <v>1</v>
      </c>
    </row>
    <row r="464" spans="1:38" x14ac:dyDescent="0.3">
      <c r="A464" s="2">
        <v>463</v>
      </c>
      <c r="B464" s="21" t="s">
        <v>767</v>
      </c>
      <c r="C464" t="s">
        <v>2</v>
      </c>
      <c r="D464" t="s">
        <v>3</v>
      </c>
      <c r="E464" s="2">
        <v>1</v>
      </c>
      <c r="U464">
        <v>1</v>
      </c>
      <c r="X464" s="2">
        <v>1</v>
      </c>
      <c r="Y464" t="s">
        <v>4</v>
      </c>
      <c r="AH464">
        <v>1</v>
      </c>
      <c r="AI464">
        <v>8</v>
      </c>
    </row>
    <row r="465" spans="1:38" x14ac:dyDescent="0.3">
      <c r="A465" s="2">
        <v>464</v>
      </c>
      <c r="B465" s="21" t="s">
        <v>767</v>
      </c>
      <c r="C465" t="s">
        <v>2</v>
      </c>
      <c r="D465" t="s">
        <v>3</v>
      </c>
      <c r="I465">
        <v>1</v>
      </c>
      <c r="V465">
        <v>1</v>
      </c>
      <c r="X465" s="2">
        <v>3</v>
      </c>
      <c r="Z465">
        <v>1</v>
      </c>
      <c r="AA465">
        <v>1</v>
      </c>
      <c r="AI465">
        <v>8</v>
      </c>
      <c r="AJ465" s="14" t="s">
        <v>42</v>
      </c>
      <c r="AK465">
        <v>1</v>
      </c>
    </row>
    <row r="466" spans="1:38" x14ac:dyDescent="0.3">
      <c r="A466" s="2">
        <v>465</v>
      </c>
      <c r="B466" s="21" t="s">
        <v>767</v>
      </c>
      <c r="C466" t="s">
        <v>2</v>
      </c>
      <c r="D466" t="s">
        <v>3</v>
      </c>
      <c r="I466">
        <v>1</v>
      </c>
      <c r="V466">
        <v>1</v>
      </c>
      <c r="X466" s="2">
        <v>3</v>
      </c>
      <c r="AA466">
        <v>1</v>
      </c>
      <c r="AI466">
        <v>9</v>
      </c>
    </row>
    <row r="467" spans="1:38" x14ac:dyDescent="0.3">
      <c r="A467" s="2">
        <v>466</v>
      </c>
      <c r="B467" s="21" t="s">
        <v>767</v>
      </c>
      <c r="C467" t="s">
        <v>1</v>
      </c>
      <c r="D467" t="s">
        <v>3</v>
      </c>
      <c r="K467">
        <v>1</v>
      </c>
      <c r="U467">
        <v>1</v>
      </c>
      <c r="X467" s="2">
        <v>2</v>
      </c>
      <c r="AD467">
        <v>1</v>
      </c>
      <c r="AI467">
        <v>7</v>
      </c>
      <c r="AJ467" s="14" t="s">
        <v>44</v>
      </c>
      <c r="AK467">
        <v>1</v>
      </c>
    </row>
    <row r="468" spans="1:38" x14ac:dyDescent="0.3">
      <c r="A468" s="2">
        <v>467</v>
      </c>
      <c r="B468" s="21" t="s">
        <v>767</v>
      </c>
      <c r="C468" t="s">
        <v>1</v>
      </c>
      <c r="D468" t="s">
        <v>3</v>
      </c>
      <c r="I468">
        <v>1</v>
      </c>
      <c r="U468">
        <v>1</v>
      </c>
      <c r="X468" s="2">
        <v>3</v>
      </c>
      <c r="Z468">
        <v>1</v>
      </c>
      <c r="AA468">
        <v>1</v>
      </c>
      <c r="AI468">
        <v>8</v>
      </c>
    </row>
    <row r="469" spans="1:38" x14ac:dyDescent="0.3">
      <c r="A469" s="2">
        <v>468</v>
      </c>
      <c r="B469" s="21" t="s">
        <v>767</v>
      </c>
      <c r="C469" t="s">
        <v>2</v>
      </c>
      <c r="D469" t="s">
        <v>3</v>
      </c>
      <c r="L469">
        <v>1</v>
      </c>
      <c r="S469">
        <v>1</v>
      </c>
      <c r="X469" s="2">
        <v>1</v>
      </c>
      <c r="Y469" t="s">
        <v>4</v>
      </c>
      <c r="Z469">
        <v>1</v>
      </c>
      <c r="AI469">
        <v>8</v>
      </c>
      <c r="AJ469" s="14" t="s">
        <v>41</v>
      </c>
      <c r="AK469">
        <v>1</v>
      </c>
    </row>
    <row r="470" spans="1:38" x14ac:dyDescent="0.3">
      <c r="A470" s="2">
        <v>469</v>
      </c>
      <c r="B470" s="21" t="s">
        <v>767</v>
      </c>
      <c r="C470" t="s">
        <v>2</v>
      </c>
      <c r="D470" t="s">
        <v>3</v>
      </c>
      <c r="I470">
        <v>1</v>
      </c>
      <c r="U470">
        <v>1</v>
      </c>
      <c r="X470" s="2">
        <v>3</v>
      </c>
      <c r="Z470">
        <v>1</v>
      </c>
      <c r="AA470">
        <v>1</v>
      </c>
      <c r="AI470">
        <v>8</v>
      </c>
    </row>
    <row r="471" spans="1:38" x14ac:dyDescent="0.3">
      <c r="A471" s="2">
        <v>470</v>
      </c>
      <c r="B471" s="21" t="s">
        <v>767</v>
      </c>
      <c r="C471" t="s">
        <v>2</v>
      </c>
      <c r="D471" t="s">
        <v>4</v>
      </c>
      <c r="F471">
        <v>1</v>
      </c>
      <c r="U471">
        <v>1</v>
      </c>
      <c r="X471" s="2">
        <v>1</v>
      </c>
      <c r="Y471" t="s">
        <v>4</v>
      </c>
      <c r="AF471">
        <v>1</v>
      </c>
      <c r="AG471">
        <v>1</v>
      </c>
      <c r="AI471">
        <v>7</v>
      </c>
      <c r="AJ471" s="14" t="s">
        <v>232</v>
      </c>
      <c r="AK471">
        <v>1</v>
      </c>
      <c r="AL471">
        <v>10</v>
      </c>
    </row>
    <row r="472" spans="1:38" x14ac:dyDescent="0.3">
      <c r="A472" s="2">
        <v>471</v>
      </c>
      <c r="B472" s="21" t="s">
        <v>767</v>
      </c>
      <c r="C472" t="s">
        <v>1</v>
      </c>
      <c r="D472" t="s">
        <v>3</v>
      </c>
      <c r="K472">
        <v>1</v>
      </c>
      <c r="U472">
        <v>1</v>
      </c>
      <c r="X472" s="2">
        <v>2</v>
      </c>
      <c r="AD472">
        <v>1</v>
      </c>
      <c r="AI472">
        <v>8</v>
      </c>
    </row>
    <row r="473" spans="1:38" x14ac:dyDescent="0.3">
      <c r="A473" s="2">
        <v>472</v>
      </c>
      <c r="B473" s="21" t="s">
        <v>767</v>
      </c>
      <c r="C473" t="s">
        <v>1</v>
      </c>
      <c r="D473" t="s">
        <v>4</v>
      </c>
      <c r="E473" s="2">
        <v>1</v>
      </c>
      <c r="U473">
        <v>1</v>
      </c>
      <c r="X473" s="2">
        <v>1</v>
      </c>
      <c r="Y473" t="s">
        <v>4</v>
      </c>
      <c r="Z473">
        <v>1</v>
      </c>
      <c r="AI473">
        <v>7</v>
      </c>
      <c r="AJ473" s="14" t="s">
        <v>41</v>
      </c>
      <c r="AK473">
        <v>1</v>
      </c>
    </row>
    <row r="474" spans="1:38" x14ac:dyDescent="0.3">
      <c r="A474" s="2">
        <v>473</v>
      </c>
      <c r="B474" s="21" t="s">
        <v>767</v>
      </c>
      <c r="C474" t="s">
        <v>2</v>
      </c>
      <c r="D474" t="s">
        <v>3</v>
      </c>
      <c r="E474" s="2">
        <v>1</v>
      </c>
      <c r="U474">
        <v>1</v>
      </c>
      <c r="X474" s="2">
        <v>2</v>
      </c>
      <c r="Z474">
        <v>1</v>
      </c>
      <c r="AA474">
        <v>1</v>
      </c>
      <c r="AI474">
        <v>8</v>
      </c>
      <c r="AJ474" s="14" t="s">
        <v>233</v>
      </c>
      <c r="AK474">
        <v>1</v>
      </c>
    </row>
    <row r="475" spans="1:38" x14ac:dyDescent="0.3">
      <c r="A475" s="2">
        <v>474</v>
      </c>
      <c r="B475" s="21" t="s">
        <v>767</v>
      </c>
      <c r="C475" t="s">
        <v>2</v>
      </c>
      <c r="D475" t="s">
        <v>3</v>
      </c>
      <c r="I475">
        <v>1</v>
      </c>
      <c r="U475">
        <v>1</v>
      </c>
      <c r="X475" s="2">
        <v>3</v>
      </c>
      <c r="Z475">
        <v>1</v>
      </c>
      <c r="AA475">
        <v>1</v>
      </c>
      <c r="AI475">
        <v>9</v>
      </c>
      <c r="AJ475" s="14" t="s">
        <v>234</v>
      </c>
      <c r="AK475">
        <v>2</v>
      </c>
    </row>
    <row r="476" spans="1:38" x14ac:dyDescent="0.3">
      <c r="A476" s="2">
        <v>475</v>
      </c>
      <c r="B476" s="21" t="s">
        <v>767</v>
      </c>
      <c r="C476" t="s">
        <v>2</v>
      </c>
      <c r="D476" t="s">
        <v>3</v>
      </c>
      <c r="I476">
        <v>1</v>
      </c>
      <c r="U476">
        <v>1</v>
      </c>
      <c r="X476" s="2">
        <v>3</v>
      </c>
      <c r="Z476">
        <v>1</v>
      </c>
      <c r="AA476">
        <v>1</v>
      </c>
      <c r="AI476">
        <v>8</v>
      </c>
    </row>
    <row r="477" spans="1:38" x14ac:dyDescent="0.3">
      <c r="A477" s="2">
        <v>476</v>
      </c>
      <c r="B477" s="21" t="s">
        <v>767</v>
      </c>
      <c r="C477" t="s">
        <v>1</v>
      </c>
      <c r="D477" t="s">
        <v>4</v>
      </c>
      <c r="G477">
        <v>1</v>
      </c>
      <c r="T477">
        <v>1</v>
      </c>
      <c r="X477" s="2">
        <v>1</v>
      </c>
      <c r="Y477" t="s">
        <v>4</v>
      </c>
      <c r="AD477">
        <v>1</v>
      </c>
      <c r="AF477">
        <v>1</v>
      </c>
      <c r="AI477">
        <v>8</v>
      </c>
      <c r="AJ477" s="14" t="s">
        <v>41</v>
      </c>
      <c r="AK477">
        <v>1</v>
      </c>
    </row>
    <row r="478" spans="1:38" x14ac:dyDescent="0.3">
      <c r="A478" s="2">
        <v>477</v>
      </c>
      <c r="B478" s="21" t="s">
        <v>767</v>
      </c>
      <c r="C478" t="s">
        <v>2</v>
      </c>
      <c r="D478" t="s">
        <v>3</v>
      </c>
      <c r="I478">
        <v>1</v>
      </c>
      <c r="V478">
        <v>1</v>
      </c>
      <c r="X478" s="2">
        <v>3</v>
      </c>
      <c r="Z478">
        <v>1</v>
      </c>
      <c r="AA478">
        <v>1</v>
      </c>
      <c r="AI478">
        <v>8</v>
      </c>
      <c r="AJ478" s="14" t="s">
        <v>41</v>
      </c>
      <c r="AK478">
        <v>1</v>
      </c>
    </row>
    <row r="479" spans="1:38" x14ac:dyDescent="0.3">
      <c r="A479" s="2">
        <v>478</v>
      </c>
      <c r="B479" s="21" t="s">
        <v>767</v>
      </c>
      <c r="C479" t="s">
        <v>2</v>
      </c>
      <c r="D479" t="s">
        <v>3</v>
      </c>
      <c r="I479">
        <v>1</v>
      </c>
      <c r="U479">
        <v>1</v>
      </c>
      <c r="X479" s="2">
        <v>3</v>
      </c>
      <c r="Z479">
        <v>1</v>
      </c>
      <c r="AA479">
        <v>1</v>
      </c>
      <c r="AI479">
        <v>8</v>
      </c>
      <c r="AJ479" s="14" t="s">
        <v>41</v>
      </c>
      <c r="AK479">
        <v>1</v>
      </c>
    </row>
    <row r="480" spans="1:38" x14ac:dyDescent="0.3">
      <c r="A480" s="2">
        <v>479</v>
      </c>
      <c r="B480" s="21" t="s">
        <v>767</v>
      </c>
      <c r="C480" t="s">
        <v>2</v>
      </c>
      <c r="D480" t="s">
        <v>3</v>
      </c>
      <c r="I480">
        <v>1</v>
      </c>
      <c r="V480">
        <v>1</v>
      </c>
      <c r="X480" s="2">
        <v>3</v>
      </c>
      <c r="Z480">
        <v>1</v>
      </c>
      <c r="AA480">
        <v>1</v>
      </c>
      <c r="AI480">
        <v>8</v>
      </c>
      <c r="AJ480" s="14" t="s">
        <v>235</v>
      </c>
      <c r="AK480">
        <v>1</v>
      </c>
      <c r="AL480">
        <v>9</v>
      </c>
    </row>
    <row r="481" spans="1:38" x14ac:dyDescent="0.3">
      <c r="A481" s="2">
        <v>480</v>
      </c>
      <c r="B481" s="21" t="s">
        <v>767</v>
      </c>
      <c r="C481" t="s">
        <v>1</v>
      </c>
      <c r="D481" t="s">
        <v>3</v>
      </c>
      <c r="E481" s="2">
        <v>1</v>
      </c>
      <c r="U481">
        <v>1</v>
      </c>
      <c r="X481" s="2">
        <v>1</v>
      </c>
      <c r="Y481" t="s">
        <v>4</v>
      </c>
      <c r="AA481">
        <v>1</v>
      </c>
      <c r="AI481">
        <v>8</v>
      </c>
    </row>
    <row r="482" spans="1:38" x14ac:dyDescent="0.3">
      <c r="A482" s="2">
        <v>481</v>
      </c>
      <c r="B482" s="21" t="s">
        <v>767</v>
      </c>
      <c r="C482" t="s">
        <v>2</v>
      </c>
      <c r="D482" t="s">
        <v>3</v>
      </c>
      <c r="F482">
        <v>1</v>
      </c>
      <c r="U482">
        <v>1</v>
      </c>
      <c r="X482" s="2">
        <v>1</v>
      </c>
      <c r="Y482" t="s">
        <v>4</v>
      </c>
      <c r="AD482">
        <v>1</v>
      </c>
      <c r="AI482">
        <v>10</v>
      </c>
      <c r="AJ482" s="14" t="s">
        <v>236</v>
      </c>
      <c r="AK482">
        <v>7</v>
      </c>
    </row>
    <row r="483" spans="1:38" x14ac:dyDescent="0.3">
      <c r="A483" s="2">
        <v>482</v>
      </c>
      <c r="B483" s="21" t="s">
        <v>767</v>
      </c>
      <c r="C483" t="s">
        <v>1</v>
      </c>
      <c r="D483" t="s">
        <v>3</v>
      </c>
      <c r="M483">
        <v>1</v>
      </c>
      <c r="U483">
        <v>1</v>
      </c>
      <c r="X483" s="2">
        <v>3</v>
      </c>
      <c r="AA483">
        <v>1</v>
      </c>
      <c r="AI483">
        <v>8</v>
      </c>
    </row>
    <row r="484" spans="1:38" x14ac:dyDescent="0.3">
      <c r="A484" s="2">
        <v>483</v>
      </c>
      <c r="B484" s="21" t="s">
        <v>767</v>
      </c>
      <c r="C484" t="s">
        <v>1</v>
      </c>
      <c r="D484" t="s">
        <v>4</v>
      </c>
      <c r="I484">
        <v>1</v>
      </c>
      <c r="V484">
        <v>1</v>
      </c>
      <c r="X484" s="2">
        <v>3</v>
      </c>
      <c r="Z484">
        <v>1</v>
      </c>
      <c r="AA484">
        <v>1</v>
      </c>
      <c r="AI484">
        <v>9</v>
      </c>
    </row>
    <row r="485" spans="1:38" x14ac:dyDescent="0.3">
      <c r="A485" s="2">
        <v>484</v>
      </c>
      <c r="B485" s="21" t="s">
        <v>767</v>
      </c>
      <c r="C485" t="s">
        <v>2</v>
      </c>
      <c r="D485" t="s">
        <v>3</v>
      </c>
      <c r="I485">
        <v>1</v>
      </c>
      <c r="U485">
        <v>1</v>
      </c>
      <c r="X485" s="2">
        <v>3</v>
      </c>
      <c r="AA485">
        <v>1</v>
      </c>
      <c r="AI485">
        <v>9</v>
      </c>
    </row>
    <row r="486" spans="1:38" x14ac:dyDescent="0.3">
      <c r="A486" s="2">
        <v>485</v>
      </c>
      <c r="B486" s="21" t="s">
        <v>767</v>
      </c>
      <c r="C486" t="s">
        <v>2</v>
      </c>
      <c r="D486" t="s">
        <v>3</v>
      </c>
      <c r="E486" s="2">
        <v>1</v>
      </c>
      <c r="U486">
        <v>1</v>
      </c>
      <c r="X486" s="2">
        <v>1</v>
      </c>
      <c r="Y486" t="s">
        <v>4</v>
      </c>
      <c r="AF486">
        <v>1</v>
      </c>
      <c r="AI486">
        <v>8</v>
      </c>
      <c r="AJ486" s="14" t="s">
        <v>41</v>
      </c>
      <c r="AK486">
        <v>1</v>
      </c>
    </row>
    <row r="487" spans="1:38" x14ac:dyDescent="0.3">
      <c r="A487" s="2">
        <v>486</v>
      </c>
      <c r="B487" s="21" t="s">
        <v>767</v>
      </c>
      <c r="C487" t="s">
        <v>2</v>
      </c>
      <c r="D487" t="s">
        <v>3</v>
      </c>
      <c r="K487">
        <v>1</v>
      </c>
      <c r="O487">
        <v>1</v>
      </c>
      <c r="X487" s="2">
        <v>2</v>
      </c>
      <c r="AG487">
        <v>1</v>
      </c>
      <c r="AI487">
        <v>7</v>
      </c>
    </row>
    <row r="488" spans="1:38" x14ac:dyDescent="0.3">
      <c r="A488" s="2">
        <v>487</v>
      </c>
      <c r="B488" s="21" t="s">
        <v>767</v>
      </c>
      <c r="C488" t="s">
        <v>2</v>
      </c>
      <c r="D488" t="s">
        <v>3</v>
      </c>
      <c r="I488">
        <v>1</v>
      </c>
      <c r="V488">
        <v>1</v>
      </c>
      <c r="X488" s="2">
        <v>3</v>
      </c>
      <c r="Z488">
        <v>1</v>
      </c>
      <c r="AA488">
        <v>1</v>
      </c>
      <c r="AI488">
        <v>8</v>
      </c>
      <c r="AJ488" s="14" t="s">
        <v>41</v>
      </c>
      <c r="AK488">
        <v>1</v>
      </c>
    </row>
    <row r="489" spans="1:38" x14ac:dyDescent="0.3">
      <c r="A489" s="2">
        <v>488</v>
      </c>
      <c r="B489" s="21" t="s">
        <v>767</v>
      </c>
      <c r="C489" t="s">
        <v>1</v>
      </c>
      <c r="D489" t="s">
        <v>3</v>
      </c>
      <c r="F489">
        <v>1</v>
      </c>
      <c r="U489">
        <v>1</v>
      </c>
      <c r="X489" s="2">
        <v>1</v>
      </c>
      <c r="Y489" t="s">
        <v>4</v>
      </c>
      <c r="AH489">
        <v>1</v>
      </c>
      <c r="AI489">
        <v>8</v>
      </c>
      <c r="AJ489" s="14" t="s">
        <v>237</v>
      </c>
      <c r="AK489">
        <v>7</v>
      </c>
      <c r="AL489">
        <v>2</v>
      </c>
    </row>
    <row r="490" spans="1:38" x14ac:dyDescent="0.3">
      <c r="A490" s="2">
        <v>489</v>
      </c>
      <c r="B490" s="21" t="s">
        <v>767</v>
      </c>
      <c r="C490" t="s">
        <v>2</v>
      </c>
      <c r="D490" t="s">
        <v>3</v>
      </c>
      <c r="I490">
        <v>1</v>
      </c>
      <c r="U490">
        <v>1</v>
      </c>
      <c r="X490" s="2">
        <v>3</v>
      </c>
      <c r="Z490">
        <v>1</v>
      </c>
      <c r="AA490">
        <v>1</v>
      </c>
      <c r="AI490">
        <v>9</v>
      </c>
      <c r="AJ490" s="14" t="s">
        <v>238</v>
      </c>
      <c r="AK490">
        <v>1</v>
      </c>
    </row>
    <row r="491" spans="1:38" x14ac:dyDescent="0.3">
      <c r="A491" s="2">
        <v>490</v>
      </c>
      <c r="B491" s="21" t="s">
        <v>767</v>
      </c>
      <c r="C491" t="s">
        <v>2</v>
      </c>
      <c r="D491" t="s">
        <v>3</v>
      </c>
      <c r="E491" s="2">
        <v>1</v>
      </c>
      <c r="V491">
        <v>1</v>
      </c>
      <c r="X491" s="2">
        <v>1</v>
      </c>
      <c r="Y491" t="s">
        <v>4</v>
      </c>
      <c r="Z491">
        <v>1</v>
      </c>
      <c r="AA491">
        <v>1</v>
      </c>
      <c r="AI491">
        <v>8</v>
      </c>
    </row>
    <row r="492" spans="1:38" x14ac:dyDescent="0.3">
      <c r="A492" s="2">
        <v>491</v>
      </c>
      <c r="B492" s="21" t="s">
        <v>767</v>
      </c>
      <c r="C492" t="s">
        <v>1</v>
      </c>
      <c r="D492" t="s">
        <v>3</v>
      </c>
      <c r="E492" s="2">
        <v>1</v>
      </c>
      <c r="I492">
        <v>1</v>
      </c>
      <c r="V492">
        <v>1</v>
      </c>
      <c r="X492" s="2">
        <v>3</v>
      </c>
      <c r="Z492">
        <v>1</v>
      </c>
      <c r="AA492">
        <v>1</v>
      </c>
      <c r="AI492">
        <v>9</v>
      </c>
      <c r="AJ492" s="14" t="s">
        <v>239</v>
      </c>
      <c r="AK492">
        <v>1</v>
      </c>
    </row>
    <row r="493" spans="1:38" x14ac:dyDescent="0.3">
      <c r="A493" s="2">
        <v>492</v>
      </c>
      <c r="B493" s="21" t="s">
        <v>767</v>
      </c>
      <c r="C493" t="s">
        <v>1</v>
      </c>
      <c r="D493" t="s">
        <v>4</v>
      </c>
      <c r="E493" s="2">
        <v>1</v>
      </c>
      <c r="U493">
        <v>1</v>
      </c>
      <c r="X493" s="2">
        <v>1</v>
      </c>
      <c r="Y493" t="s">
        <v>4</v>
      </c>
      <c r="AA493">
        <v>1</v>
      </c>
      <c r="AI493">
        <v>9</v>
      </c>
    </row>
    <row r="494" spans="1:38" x14ac:dyDescent="0.3">
      <c r="A494" s="2">
        <v>493</v>
      </c>
      <c r="B494" s="21" t="s">
        <v>767</v>
      </c>
      <c r="C494" t="s">
        <v>2</v>
      </c>
      <c r="D494" t="s">
        <v>3</v>
      </c>
      <c r="L494">
        <v>1</v>
      </c>
      <c r="U494">
        <v>1</v>
      </c>
      <c r="X494" s="2">
        <v>1</v>
      </c>
      <c r="Y494" t="s">
        <v>4</v>
      </c>
      <c r="AA494">
        <v>1</v>
      </c>
      <c r="AF494">
        <v>1</v>
      </c>
      <c r="AI494">
        <v>9</v>
      </c>
    </row>
    <row r="495" spans="1:38" x14ac:dyDescent="0.3">
      <c r="A495" s="2">
        <v>494</v>
      </c>
      <c r="B495" s="21" t="s">
        <v>767</v>
      </c>
      <c r="C495" t="s">
        <v>1</v>
      </c>
      <c r="D495" t="s">
        <v>3</v>
      </c>
      <c r="I495">
        <v>1</v>
      </c>
      <c r="V495">
        <v>1</v>
      </c>
      <c r="X495" s="2">
        <v>3</v>
      </c>
      <c r="Z495">
        <v>1</v>
      </c>
      <c r="AA495">
        <v>1</v>
      </c>
      <c r="AI495">
        <v>9</v>
      </c>
      <c r="AJ495" s="14" t="s">
        <v>240</v>
      </c>
      <c r="AK495">
        <v>1</v>
      </c>
      <c r="AL495">
        <v>8</v>
      </c>
    </row>
    <row r="496" spans="1:38" x14ac:dyDescent="0.3">
      <c r="A496" s="2">
        <v>495</v>
      </c>
      <c r="B496" s="21" t="s">
        <v>767</v>
      </c>
      <c r="C496" t="s">
        <v>2</v>
      </c>
      <c r="D496" t="s">
        <v>3</v>
      </c>
      <c r="M496">
        <v>1</v>
      </c>
      <c r="U496">
        <v>1</v>
      </c>
      <c r="X496" s="2">
        <v>1</v>
      </c>
      <c r="Y496" t="s">
        <v>4</v>
      </c>
      <c r="Z496">
        <v>1</v>
      </c>
      <c r="AA496">
        <v>1</v>
      </c>
      <c r="AI496">
        <v>7</v>
      </c>
    </row>
    <row r="497" spans="1:38" x14ac:dyDescent="0.3">
      <c r="A497" s="2">
        <v>496</v>
      </c>
      <c r="B497" s="21" t="s">
        <v>767</v>
      </c>
      <c r="C497" t="s">
        <v>2</v>
      </c>
      <c r="D497" t="s">
        <v>3</v>
      </c>
      <c r="I497">
        <v>1</v>
      </c>
      <c r="U497">
        <v>1</v>
      </c>
      <c r="X497" s="2">
        <v>3</v>
      </c>
      <c r="Z497">
        <v>1</v>
      </c>
      <c r="AA497">
        <v>1</v>
      </c>
      <c r="AI497">
        <v>9</v>
      </c>
      <c r="AJ497" s="14" t="s">
        <v>41</v>
      </c>
      <c r="AK497">
        <v>1</v>
      </c>
    </row>
    <row r="498" spans="1:38" x14ac:dyDescent="0.3">
      <c r="A498" s="2">
        <v>497</v>
      </c>
      <c r="B498" s="21" t="s">
        <v>767</v>
      </c>
      <c r="C498" t="s">
        <v>1</v>
      </c>
      <c r="D498" t="s">
        <v>4</v>
      </c>
      <c r="I498">
        <v>1</v>
      </c>
      <c r="U498">
        <v>1</v>
      </c>
      <c r="X498" s="2">
        <v>3</v>
      </c>
      <c r="Z498">
        <v>1</v>
      </c>
      <c r="AA498">
        <v>1</v>
      </c>
      <c r="AI498">
        <v>8</v>
      </c>
      <c r="AJ498" s="14" t="s">
        <v>41</v>
      </c>
      <c r="AK498">
        <v>1</v>
      </c>
    </row>
    <row r="499" spans="1:38" x14ac:dyDescent="0.3">
      <c r="A499" s="2">
        <v>498</v>
      </c>
      <c r="B499" s="21" t="s">
        <v>767</v>
      </c>
      <c r="C499" t="s">
        <v>1</v>
      </c>
      <c r="D499" t="s">
        <v>4</v>
      </c>
      <c r="I499">
        <v>1</v>
      </c>
      <c r="U499">
        <v>1</v>
      </c>
      <c r="X499" s="2">
        <v>3</v>
      </c>
      <c r="AA499">
        <v>1</v>
      </c>
      <c r="AI499">
        <v>6</v>
      </c>
      <c r="AJ499" s="14" t="s">
        <v>41</v>
      </c>
      <c r="AK499">
        <v>1</v>
      </c>
    </row>
    <row r="500" spans="1:38" x14ac:dyDescent="0.3">
      <c r="A500" s="2">
        <v>499</v>
      </c>
      <c r="B500" s="21" t="s">
        <v>767</v>
      </c>
      <c r="C500" t="s">
        <v>1</v>
      </c>
      <c r="D500" t="s">
        <v>4</v>
      </c>
      <c r="I500">
        <v>1</v>
      </c>
      <c r="U500">
        <v>1</v>
      </c>
      <c r="X500" s="2">
        <v>3</v>
      </c>
      <c r="AA500">
        <v>1</v>
      </c>
      <c r="AI500">
        <v>7</v>
      </c>
      <c r="AJ500" s="14" t="s">
        <v>239</v>
      </c>
      <c r="AK500">
        <v>1</v>
      </c>
    </row>
    <row r="501" spans="1:38" x14ac:dyDescent="0.3">
      <c r="A501" s="2">
        <v>500</v>
      </c>
      <c r="B501" s="21" t="s">
        <v>767</v>
      </c>
      <c r="C501" t="s">
        <v>2</v>
      </c>
      <c r="D501" t="s">
        <v>3</v>
      </c>
      <c r="I501">
        <v>1</v>
      </c>
      <c r="V501">
        <v>1</v>
      </c>
      <c r="X501" s="2">
        <v>3</v>
      </c>
      <c r="AA501">
        <v>1</v>
      </c>
      <c r="AI501">
        <v>9</v>
      </c>
      <c r="AJ501" s="14" t="s">
        <v>241</v>
      </c>
      <c r="AK501">
        <v>1</v>
      </c>
    </row>
    <row r="502" spans="1:38" x14ac:dyDescent="0.3">
      <c r="A502" s="2">
        <v>501</v>
      </c>
      <c r="B502" s="21" t="s">
        <v>767</v>
      </c>
      <c r="C502" t="s">
        <v>1</v>
      </c>
      <c r="D502" t="s">
        <v>3</v>
      </c>
      <c r="E502" s="2">
        <v>1</v>
      </c>
      <c r="V502">
        <v>1</v>
      </c>
      <c r="X502" s="2">
        <v>1</v>
      </c>
      <c r="Y502" t="s">
        <v>4</v>
      </c>
      <c r="Z502">
        <v>1</v>
      </c>
      <c r="AB502">
        <v>1</v>
      </c>
      <c r="AI502">
        <v>8</v>
      </c>
      <c r="AJ502" s="14" t="s">
        <v>242</v>
      </c>
      <c r="AK502">
        <v>1</v>
      </c>
    </row>
    <row r="503" spans="1:38" x14ac:dyDescent="0.3">
      <c r="A503" s="2">
        <v>502</v>
      </c>
      <c r="B503" s="21" t="s">
        <v>767</v>
      </c>
      <c r="C503" t="s">
        <v>1</v>
      </c>
      <c r="D503" t="s">
        <v>3</v>
      </c>
      <c r="I503">
        <v>1</v>
      </c>
      <c r="U503">
        <v>1</v>
      </c>
      <c r="V503">
        <v>1</v>
      </c>
      <c r="X503" s="2">
        <v>3</v>
      </c>
      <c r="AA503">
        <v>1</v>
      </c>
      <c r="AI503">
        <v>8</v>
      </c>
      <c r="AJ503" s="14" t="s">
        <v>41</v>
      </c>
      <c r="AK503">
        <v>1</v>
      </c>
    </row>
    <row r="504" spans="1:38" x14ac:dyDescent="0.3">
      <c r="A504" s="2">
        <v>503</v>
      </c>
      <c r="B504" s="21" t="s">
        <v>767</v>
      </c>
      <c r="C504" t="s">
        <v>2</v>
      </c>
      <c r="D504" t="s">
        <v>4</v>
      </c>
      <c r="I504">
        <v>1</v>
      </c>
      <c r="V504">
        <v>1</v>
      </c>
      <c r="X504" s="2">
        <v>3</v>
      </c>
      <c r="Z504">
        <v>1</v>
      </c>
      <c r="AA504">
        <v>1</v>
      </c>
      <c r="AI504">
        <v>8</v>
      </c>
      <c r="AJ504" s="14" t="s">
        <v>44</v>
      </c>
      <c r="AK504">
        <v>1</v>
      </c>
    </row>
    <row r="505" spans="1:38" x14ac:dyDescent="0.3">
      <c r="A505" s="2">
        <v>504</v>
      </c>
      <c r="B505" s="21" t="s">
        <v>767</v>
      </c>
      <c r="C505" t="s">
        <v>2</v>
      </c>
      <c r="D505" t="s">
        <v>3</v>
      </c>
      <c r="I505">
        <v>1</v>
      </c>
      <c r="R505">
        <v>1</v>
      </c>
      <c r="X505" s="2">
        <v>3</v>
      </c>
      <c r="AD505">
        <v>1</v>
      </c>
      <c r="AI505">
        <v>8</v>
      </c>
      <c r="AJ505" s="14" t="s">
        <v>243</v>
      </c>
      <c r="AK505">
        <v>2</v>
      </c>
      <c r="AL505">
        <v>1</v>
      </c>
    </row>
    <row r="506" spans="1:38" x14ac:dyDescent="0.3">
      <c r="A506" s="2">
        <v>505</v>
      </c>
      <c r="B506" s="21" t="s">
        <v>767</v>
      </c>
      <c r="C506" t="s">
        <v>1</v>
      </c>
      <c r="D506" t="s">
        <v>3</v>
      </c>
      <c r="L506">
        <v>1</v>
      </c>
      <c r="U506">
        <v>1</v>
      </c>
      <c r="X506" s="2">
        <v>1</v>
      </c>
      <c r="Y506" t="s">
        <v>4</v>
      </c>
      <c r="AA506">
        <v>1</v>
      </c>
      <c r="AI506">
        <v>10</v>
      </c>
      <c r="AJ506" s="14" t="s">
        <v>244</v>
      </c>
      <c r="AK506">
        <v>10</v>
      </c>
    </row>
    <row r="507" spans="1:38" x14ac:dyDescent="0.3">
      <c r="A507" s="2">
        <v>506</v>
      </c>
      <c r="B507" s="21" t="s">
        <v>767</v>
      </c>
      <c r="C507" t="s">
        <v>1</v>
      </c>
      <c r="D507" t="s">
        <v>4</v>
      </c>
      <c r="J507">
        <v>1</v>
      </c>
      <c r="Q507">
        <v>1</v>
      </c>
      <c r="X507" s="2">
        <v>3</v>
      </c>
      <c r="AH507">
        <v>1</v>
      </c>
      <c r="AI507">
        <v>7</v>
      </c>
    </row>
    <row r="508" spans="1:38" x14ac:dyDescent="0.3">
      <c r="A508" s="2">
        <v>507</v>
      </c>
      <c r="B508" s="21" t="s">
        <v>767</v>
      </c>
      <c r="C508" t="s">
        <v>1</v>
      </c>
      <c r="D508" t="s">
        <v>3</v>
      </c>
      <c r="I508">
        <v>1</v>
      </c>
      <c r="V508">
        <v>1</v>
      </c>
      <c r="X508" s="2">
        <v>3</v>
      </c>
      <c r="AA508">
        <v>1</v>
      </c>
      <c r="AI508">
        <v>9</v>
      </c>
      <c r="AJ508" s="14" t="s">
        <v>127</v>
      </c>
      <c r="AK508">
        <v>1</v>
      </c>
    </row>
    <row r="509" spans="1:38" x14ac:dyDescent="0.3">
      <c r="A509" s="2">
        <v>508</v>
      </c>
      <c r="B509" s="21" t="s">
        <v>767</v>
      </c>
      <c r="C509" t="s">
        <v>1</v>
      </c>
      <c r="D509" t="s">
        <v>3</v>
      </c>
      <c r="K509">
        <v>1</v>
      </c>
      <c r="U509">
        <v>1</v>
      </c>
      <c r="X509" s="2">
        <v>2</v>
      </c>
      <c r="AD509">
        <v>1</v>
      </c>
      <c r="AI509">
        <v>7</v>
      </c>
      <c r="AJ509" s="14" t="s">
        <v>245</v>
      </c>
      <c r="AK509">
        <v>1</v>
      </c>
    </row>
    <row r="510" spans="1:38" x14ac:dyDescent="0.3">
      <c r="A510" s="2">
        <v>509</v>
      </c>
      <c r="B510" s="21" t="s">
        <v>767</v>
      </c>
      <c r="C510" t="s">
        <v>1</v>
      </c>
      <c r="D510" t="s">
        <v>3</v>
      </c>
      <c r="J510">
        <v>1</v>
      </c>
      <c r="V510">
        <v>1</v>
      </c>
      <c r="X510" s="2">
        <v>3</v>
      </c>
      <c r="AA510">
        <v>1</v>
      </c>
      <c r="AI510">
        <v>6</v>
      </c>
      <c r="AJ510" s="14" t="s">
        <v>246</v>
      </c>
      <c r="AK510">
        <v>5</v>
      </c>
    </row>
    <row r="511" spans="1:38" x14ac:dyDescent="0.3">
      <c r="A511" s="2">
        <v>510</v>
      </c>
      <c r="B511" s="21" t="s">
        <v>767</v>
      </c>
      <c r="C511" t="s">
        <v>1</v>
      </c>
      <c r="D511" t="s">
        <v>3</v>
      </c>
      <c r="E511" s="2">
        <v>1</v>
      </c>
      <c r="U511">
        <v>1</v>
      </c>
      <c r="X511" s="2">
        <v>1</v>
      </c>
      <c r="Y511" t="s">
        <v>4</v>
      </c>
      <c r="AF511">
        <v>1</v>
      </c>
      <c r="AI511">
        <v>8</v>
      </c>
      <c r="AJ511" s="14" t="s">
        <v>41</v>
      </c>
      <c r="AK511">
        <v>1</v>
      </c>
    </row>
    <row r="512" spans="1:38" x14ac:dyDescent="0.3">
      <c r="A512" s="2">
        <v>511</v>
      </c>
      <c r="B512" s="21" t="s">
        <v>767</v>
      </c>
      <c r="C512" t="s">
        <v>1</v>
      </c>
      <c r="D512" t="s">
        <v>3</v>
      </c>
      <c r="J512">
        <v>1</v>
      </c>
      <c r="U512">
        <v>1</v>
      </c>
      <c r="X512" s="2">
        <v>3</v>
      </c>
      <c r="AE512">
        <v>1</v>
      </c>
      <c r="AI512">
        <v>10</v>
      </c>
    </row>
    <row r="513" spans="1:38" x14ac:dyDescent="0.3">
      <c r="A513" s="2">
        <v>512</v>
      </c>
      <c r="B513" s="21" t="s">
        <v>767</v>
      </c>
      <c r="C513" t="s">
        <v>2</v>
      </c>
      <c r="D513" t="s">
        <v>4</v>
      </c>
      <c r="E513" s="2">
        <v>1</v>
      </c>
      <c r="W513">
        <v>1</v>
      </c>
      <c r="X513" s="2">
        <v>1</v>
      </c>
      <c r="Y513" t="s">
        <v>3</v>
      </c>
      <c r="AA513">
        <v>1</v>
      </c>
      <c r="AI513">
        <v>8</v>
      </c>
    </row>
    <row r="514" spans="1:38" x14ac:dyDescent="0.3">
      <c r="A514" s="2">
        <v>513</v>
      </c>
      <c r="B514" s="21" t="s">
        <v>767</v>
      </c>
      <c r="C514" t="s">
        <v>1</v>
      </c>
      <c r="D514" t="s">
        <v>3</v>
      </c>
      <c r="I514">
        <v>1</v>
      </c>
      <c r="V514">
        <v>1</v>
      </c>
      <c r="X514" s="2">
        <v>3</v>
      </c>
      <c r="AA514">
        <v>1</v>
      </c>
      <c r="AI514">
        <v>8</v>
      </c>
    </row>
    <row r="515" spans="1:38" x14ac:dyDescent="0.3">
      <c r="A515" s="2">
        <v>514</v>
      </c>
      <c r="B515" s="21" t="s">
        <v>767</v>
      </c>
      <c r="C515" t="s">
        <v>2</v>
      </c>
      <c r="D515" t="s">
        <v>3</v>
      </c>
      <c r="I515">
        <v>1</v>
      </c>
      <c r="U515">
        <v>1</v>
      </c>
      <c r="X515" s="2">
        <v>3</v>
      </c>
      <c r="Z515">
        <v>1</v>
      </c>
      <c r="AA515">
        <v>1</v>
      </c>
      <c r="AI515">
        <v>10</v>
      </c>
    </row>
    <row r="516" spans="1:38" x14ac:dyDescent="0.3">
      <c r="A516" s="2">
        <v>515</v>
      </c>
      <c r="B516" s="21" t="s">
        <v>767</v>
      </c>
      <c r="C516" t="s">
        <v>1</v>
      </c>
      <c r="D516" t="s">
        <v>4</v>
      </c>
      <c r="J516">
        <v>1</v>
      </c>
      <c r="S516">
        <v>1</v>
      </c>
      <c r="X516" s="2">
        <v>3</v>
      </c>
      <c r="AD516">
        <v>1</v>
      </c>
      <c r="AE516">
        <v>1</v>
      </c>
      <c r="AI516">
        <v>7</v>
      </c>
      <c r="AJ516" s="14" t="s">
        <v>247</v>
      </c>
      <c r="AK516">
        <v>2</v>
      </c>
      <c r="AL516">
        <v>9</v>
      </c>
    </row>
    <row r="517" spans="1:38" x14ac:dyDescent="0.3">
      <c r="A517" s="2">
        <v>516</v>
      </c>
      <c r="B517" s="21" t="s">
        <v>767</v>
      </c>
      <c r="C517" t="s">
        <v>2</v>
      </c>
      <c r="D517" t="s">
        <v>3</v>
      </c>
      <c r="I517">
        <v>1</v>
      </c>
      <c r="V517">
        <v>1</v>
      </c>
      <c r="X517" s="2">
        <v>3</v>
      </c>
      <c r="Z517">
        <v>1</v>
      </c>
      <c r="AA517">
        <v>1</v>
      </c>
      <c r="AI517">
        <v>9</v>
      </c>
    </row>
    <row r="518" spans="1:38" x14ac:dyDescent="0.3">
      <c r="A518" s="2">
        <v>517</v>
      </c>
      <c r="B518" s="21" t="s">
        <v>767</v>
      </c>
      <c r="C518" t="s">
        <v>2</v>
      </c>
      <c r="D518" t="s">
        <v>3</v>
      </c>
      <c r="I518">
        <v>1</v>
      </c>
      <c r="V518">
        <v>1</v>
      </c>
      <c r="X518" s="2">
        <v>3</v>
      </c>
      <c r="Z518">
        <v>1</v>
      </c>
      <c r="AA518">
        <v>1</v>
      </c>
      <c r="AI518">
        <v>8</v>
      </c>
      <c r="AJ518" s="14" t="s">
        <v>248</v>
      </c>
      <c r="AK518">
        <v>2</v>
      </c>
    </row>
    <row r="519" spans="1:38" x14ac:dyDescent="0.3">
      <c r="A519" s="2">
        <v>518</v>
      </c>
      <c r="B519" s="21" t="s">
        <v>767</v>
      </c>
      <c r="C519" t="s">
        <v>2</v>
      </c>
      <c r="D519" t="s">
        <v>3</v>
      </c>
      <c r="M519">
        <v>1</v>
      </c>
      <c r="V519">
        <v>1</v>
      </c>
      <c r="X519" s="2">
        <v>1</v>
      </c>
      <c r="Y519" t="s">
        <v>4</v>
      </c>
      <c r="Z519">
        <v>1</v>
      </c>
      <c r="AA519">
        <v>1</v>
      </c>
      <c r="AI519">
        <v>8</v>
      </c>
      <c r="AJ519" s="14" t="s">
        <v>249</v>
      </c>
      <c r="AK519">
        <v>2</v>
      </c>
    </row>
    <row r="520" spans="1:38" x14ac:dyDescent="0.3">
      <c r="A520" s="2">
        <v>519</v>
      </c>
      <c r="B520" s="21" t="s">
        <v>767</v>
      </c>
      <c r="C520" t="s">
        <v>1</v>
      </c>
      <c r="D520" t="s">
        <v>3</v>
      </c>
      <c r="M520">
        <v>1</v>
      </c>
      <c r="V520">
        <v>1</v>
      </c>
      <c r="X520" s="2">
        <v>1</v>
      </c>
      <c r="Y520" t="s">
        <v>4</v>
      </c>
      <c r="AF520">
        <v>1</v>
      </c>
      <c r="AI520">
        <v>8</v>
      </c>
      <c r="AJ520" s="14" t="s">
        <v>127</v>
      </c>
      <c r="AK520">
        <v>1</v>
      </c>
    </row>
    <row r="521" spans="1:38" x14ac:dyDescent="0.3">
      <c r="A521" s="2">
        <v>520</v>
      </c>
      <c r="B521" s="21" t="s">
        <v>767</v>
      </c>
      <c r="C521" t="s">
        <v>1</v>
      </c>
      <c r="D521" t="s">
        <v>4</v>
      </c>
      <c r="I521">
        <v>1</v>
      </c>
      <c r="V521">
        <v>1</v>
      </c>
      <c r="X521" s="2">
        <v>3</v>
      </c>
      <c r="Z521">
        <v>1</v>
      </c>
      <c r="AA521">
        <v>1</v>
      </c>
      <c r="AI521">
        <v>9</v>
      </c>
    </row>
    <row r="522" spans="1:38" x14ac:dyDescent="0.3">
      <c r="A522" s="2">
        <v>521</v>
      </c>
      <c r="B522" s="21" t="s">
        <v>767</v>
      </c>
      <c r="C522" t="s">
        <v>1</v>
      </c>
      <c r="D522" t="s">
        <v>3</v>
      </c>
      <c r="I522">
        <v>1</v>
      </c>
      <c r="V522">
        <v>1</v>
      </c>
      <c r="X522" s="2">
        <v>3</v>
      </c>
      <c r="Z522">
        <v>1</v>
      </c>
      <c r="AA522">
        <v>1</v>
      </c>
      <c r="AI522">
        <v>8</v>
      </c>
    </row>
    <row r="523" spans="1:38" x14ac:dyDescent="0.3">
      <c r="A523" s="2">
        <v>522</v>
      </c>
      <c r="B523" s="21" t="s">
        <v>767</v>
      </c>
      <c r="C523" t="s">
        <v>1</v>
      </c>
      <c r="D523" t="s">
        <v>3</v>
      </c>
      <c r="H523">
        <v>1</v>
      </c>
      <c r="U523">
        <v>1</v>
      </c>
      <c r="X523" s="2">
        <v>1</v>
      </c>
      <c r="Y523" t="s">
        <v>4</v>
      </c>
      <c r="AG523">
        <v>1</v>
      </c>
      <c r="AI523">
        <v>8</v>
      </c>
      <c r="AJ523" s="14" t="s">
        <v>41</v>
      </c>
      <c r="AK523">
        <v>1</v>
      </c>
    </row>
    <row r="524" spans="1:38" x14ac:dyDescent="0.3">
      <c r="A524" s="2">
        <v>523</v>
      </c>
      <c r="B524" s="21" t="s">
        <v>767</v>
      </c>
      <c r="C524" t="s">
        <v>1</v>
      </c>
      <c r="D524" t="s">
        <v>3</v>
      </c>
      <c r="I524">
        <v>1</v>
      </c>
      <c r="V524">
        <v>1</v>
      </c>
      <c r="X524" s="2">
        <v>3</v>
      </c>
      <c r="AA524">
        <v>1</v>
      </c>
      <c r="AI524">
        <v>9</v>
      </c>
      <c r="AJ524" s="14" t="s">
        <v>44</v>
      </c>
      <c r="AK524">
        <v>1</v>
      </c>
    </row>
    <row r="525" spans="1:38" x14ac:dyDescent="0.3">
      <c r="A525" s="2">
        <v>524</v>
      </c>
      <c r="B525" s="21" t="s">
        <v>767</v>
      </c>
      <c r="C525" t="s">
        <v>1</v>
      </c>
      <c r="D525" t="s">
        <v>3</v>
      </c>
      <c r="H525">
        <v>1</v>
      </c>
      <c r="U525">
        <v>1</v>
      </c>
      <c r="X525" s="2">
        <v>1</v>
      </c>
      <c r="Y525" t="s">
        <v>4</v>
      </c>
      <c r="AG525">
        <v>1</v>
      </c>
      <c r="AI525">
        <v>8</v>
      </c>
      <c r="AJ525" s="14" t="s">
        <v>41</v>
      </c>
      <c r="AK525">
        <v>1</v>
      </c>
    </row>
    <row r="526" spans="1:38" x14ac:dyDescent="0.3">
      <c r="A526" s="2">
        <v>525</v>
      </c>
      <c r="B526" s="21" t="s">
        <v>767</v>
      </c>
      <c r="C526" t="s">
        <v>2</v>
      </c>
      <c r="D526" t="s">
        <v>4</v>
      </c>
      <c r="I526">
        <v>1</v>
      </c>
      <c r="V526">
        <v>1</v>
      </c>
      <c r="X526" s="2">
        <v>3</v>
      </c>
      <c r="Z526">
        <v>1</v>
      </c>
      <c r="AA526">
        <v>1</v>
      </c>
      <c r="AI526">
        <v>8</v>
      </c>
    </row>
    <row r="527" spans="1:38" x14ac:dyDescent="0.3">
      <c r="A527" s="2">
        <v>526</v>
      </c>
      <c r="B527" s="21" t="s">
        <v>767</v>
      </c>
      <c r="C527" t="s">
        <v>1</v>
      </c>
      <c r="D527" t="s">
        <v>3</v>
      </c>
      <c r="E527" s="2">
        <v>1</v>
      </c>
      <c r="U527">
        <v>1</v>
      </c>
      <c r="X527" s="2">
        <v>1</v>
      </c>
      <c r="Y527" t="s">
        <v>4</v>
      </c>
      <c r="Z527">
        <v>1</v>
      </c>
      <c r="AA527">
        <v>1</v>
      </c>
      <c r="AI527">
        <v>8</v>
      </c>
      <c r="AJ527" s="14" t="s">
        <v>41</v>
      </c>
      <c r="AK527">
        <v>1</v>
      </c>
    </row>
    <row r="528" spans="1:38" x14ac:dyDescent="0.3">
      <c r="A528" s="2">
        <v>527</v>
      </c>
      <c r="B528" s="21" t="s">
        <v>767</v>
      </c>
      <c r="C528" t="s">
        <v>1</v>
      </c>
      <c r="D528" t="s">
        <v>3</v>
      </c>
      <c r="I528">
        <v>1</v>
      </c>
      <c r="U528">
        <v>1</v>
      </c>
      <c r="X528" s="2">
        <v>3</v>
      </c>
      <c r="AA528">
        <v>1</v>
      </c>
      <c r="AI528">
        <v>10</v>
      </c>
    </row>
    <row r="529" spans="1:38" x14ac:dyDescent="0.3">
      <c r="A529" s="2">
        <v>528</v>
      </c>
      <c r="B529" s="21" t="s">
        <v>767</v>
      </c>
      <c r="C529" t="s">
        <v>1</v>
      </c>
      <c r="D529" t="s">
        <v>3</v>
      </c>
      <c r="H529">
        <v>1</v>
      </c>
      <c r="O529">
        <v>1</v>
      </c>
      <c r="X529" s="2">
        <v>3</v>
      </c>
      <c r="AB529">
        <v>1</v>
      </c>
      <c r="AI529">
        <v>9</v>
      </c>
    </row>
    <row r="530" spans="1:38" x14ac:dyDescent="0.3">
      <c r="A530" s="2">
        <v>529</v>
      </c>
      <c r="B530" s="21" t="s">
        <v>767</v>
      </c>
      <c r="C530" t="s">
        <v>1</v>
      </c>
      <c r="D530" t="s">
        <v>3</v>
      </c>
      <c r="I530">
        <v>1</v>
      </c>
      <c r="V530">
        <v>1</v>
      </c>
      <c r="X530" s="2">
        <v>3</v>
      </c>
      <c r="Z530">
        <v>1</v>
      </c>
      <c r="AA530">
        <v>1</v>
      </c>
      <c r="AI530">
        <v>7</v>
      </c>
    </row>
    <row r="531" spans="1:38" x14ac:dyDescent="0.3">
      <c r="A531" s="2">
        <v>530</v>
      </c>
      <c r="B531" s="21" t="s">
        <v>767</v>
      </c>
      <c r="C531" t="s">
        <v>1</v>
      </c>
      <c r="D531" t="s">
        <v>3</v>
      </c>
      <c r="K531">
        <v>1</v>
      </c>
      <c r="U531">
        <v>1</v>
      </c>
      <c r="X531" s="2">
        <v>2</v>
      </c>
      <c r="AD531">
        <v>1</v>
      </c>
      <c r="AI531">
        <v>8</v>
      </c>
      <c r="AJ531" s="14" t="s">
        <v>44</v>
      </c>
      <c r="AK531">
        <v>1</v>
      </c>
    </row>
    <row r="532" spans="1:38" x14ac:dyDescent="0.3">
      <c r="A532" s="2">
        <v>531</v>
      </c>
      <c r="B532" s="21" t="s">
        <v>767</v>
      </c>
      <c r="C532" t="s">
        <v>1</v>
      </c>
      <c r="D532" t="s">
        <v>4</v>
      </c>
      <c r="F532">
        <v>1</v>
      </c>
      <c r="W532">
        <v>1</v>
      </c>
      <c r="X532" s="2">
        <v>1</v>
      </c>
      <c r="Y532" t="s">
        <v>4</v>
      </c>
      <c r="AF532">
        <v>1</v>
      </c>
      <c r="AI532">
        <v>8</v>
      </c>
    </row>
    <row r="533" spans="1:38" x14ac:dyDescent="0.3">
      <c r="A533" s="2">
        <v>532</v>
      </c>
      <c r="B533" s="21" t="s">
        <v>767</v>
      </c>
      <c r="C533" t="s">
        <v>2</v>
      </c>
      <c r="D533" t="s">
        <v>3</v>
      </c>
      <c r="I533">
        <v>1</v>
      </c>
      <c r="V533">
        <v>1</v>
      </c>
      <c r="X533" s="2">
        <v>3</v>
      </c>
      <c r="Z533">
        <v>1</v>
      </c>
      <c r="AA533">
        <v>1</v>
      </c>
      <c r="AI533">
        <v>8</v>
      </c>
      <c r="AJ533" s="14" t="s">
        <v>124</v>
      </c>
      <c r="AK533">
        <v>9</v>
      </c>
    </row>
    <row r="534" spans="1:38" x14ac:dyDescent="0.3">
      <c r="A534" s="2">
        <v>533</v>
      </c>
      <c r="B534" s="21" t="s">
        <v>767</v>
      </c>
      <c r="C534" t="s">
        <v>1</v>
      </c>
      <c r="D534" t="s">
        <v>4</v>
      </c>
      <c r="I534">
        <v>1</v>
      </c>
      <c r="V534">
        <v>1</v>
      </c>
      <c r="X534" s="2">
        <v>3</v>
      </c>
      <c r="Z534">
        <v>1</v>
      </c>
      <c r="AA534">
        <v>1</v>
      </c>
      <c r="AI534">
        <v>9</v>
      </c>
    </row>
    <row r="535" spans="1:38" x14ac:dyDescent="0.3">
      <c r="A535" s="2">
        <v>534</v>
      </c>
      <c r="B535" s="21" t="s">
        <v>767</v>
      </c>
      <c r="C535" t="s">
        <v>2</v>
      </c>
      <c r="D535" t="s">
        <v>4</v>
      </c>
      <c r="E535" s="2">
        <v>1</v>
      </c>
      <c r="U535">
        <v>1</v>
      </c>
      <c r="X535" s="2">
        <v>3</v>
      </c>
      <c r="AE535">
        <v>1</v>
      </c>
      <c r="AI535">
        <v>8</v>
      </c>
    </row>
    <row r="536" spans="1:38" x14ac:dyDescent="0.3">
      <c r="A536" s="2">
        <v>535</v>
      </c>
      <c r="B536" s="21" t="s">
        <v>767</v>
      </c>
      <c r="C536" t="s">
        <v>2</v>
      </c>
      <c r="D536" t="s">
        <v>4</v>
      </c>
      <c r="I536">
        <v>1</v>
      </c>
      <c r="U536">
        <v>1</v>
      </c>
      <c r="X536" s="2">
        <v>3</v>
      </c>
      <c r="Z536">
        <v>1</v>
      </c>
      <c r="AA536">
        <v>1</v>
      </c>
      <c r="AI536">
        <v>8</v>
      </c>
      <c r="AJ536" s="14" t="s">
        <v>250</v>
      </c>
      <c r="AK536">
        <v>8</v>
      </c>
    </row>
    <row r="537" spans="1:38" x14ac:dyDescent="0.3">
      <c r="A537" s="2">
        <v>536</v>
      </c>
      <c r="B537" s="21" t="s">
        <v>767</v>
      </c>
      <c r="C537" t="s">
        <v>1</v>
      </c>
      <c r="D537" t="s">
        <v>4</v>
      </c>
      <c r="I537">
        <v>1</v>
      </c>
      <c r="U537">
        <v>1</v>
      </c>
      <c r="X537" s="2">
        <v>3</v>
      </c>
      <c r="Z537">
        <v>1</v>
      </c>
      <c r="AA537">
        <v>1</v>
      </c>
      <c r="AI537">
        <v>7</v>
      </c>
      <c r="AJ537" s="14" t="s">
        <v>251</v>
      </c>
      <c r="AK537">
        <v>1</v>
      </c>
      <c r="AL537">
        <v>4</v>
      </c>
    </row>
    <row r="538" spans="1:38" x14ac:dyDescent="0.3">
      <c r="A538" s="2">
        <v>537</v>
      </c>
      <c r="B538" s="21" t="s">
        <v>768</v>
      </c>
      <c r="C538" t="s">
        <v>2</v>
      </c>
      <c r="D538" t="s">
        <v>3</v>
      </c>
      <c r="E538" s="2">
        <v>1</v>
      </c>
      <c r="X538" s="2">
        <v>1</v>
      </c>
      <c r="Y538" t="s">
        <v>4</v>
      </c>
      <c r="AE538">
        <v>1</v>
      </c>
      <c r="AI538" s="19"/>
      <c r="AJ538" s="14" t="s">
        <v>252</v>
      </c>
      <c r="AK538">
        <v>1</v>
      </c>
    </row>
    <row r="539" spans="1:38" x14ac:dyDescent="0.3">
      <c r="A539" s="2">
        <v>538</v>
      </c>
      <c r="B539" s="21" t="s">
        <v>768</v>
      </c>
      <c r="C539" t="s">
        <v>2</v>
      </c>
      <c r="D539" t="s">
        <v>4</v>
      </c>
      <c r="E539" s="2">
        <v>1</v>
      </c>
      <c r="F539">
        <v>1</v>
      </c>
      <c r="X539" s="2">
        <v>1</v>
      </c>
      <c r="Y539" t="s">
        <v>4</v>
      </c>
      <c r="AA539">
        <v>1</v>
      </c>
      <c r="AI539" s="19"/>
      <c r="AJ539" s="14" t="s">
        <v>253</v>
      </c>
      <c r="AK539">
        <v>5</v>
      </c>
    </row>
    <row r="540" spans="1:38" x14ac:dyDescent="0.3">
      <c r="A540" s="2">
        <v>539</v>
      </c>
      <c r="B540" s="21" t="s">
        <v>768</v>
      </c>
      <c r="C540" t="s">
        <v>1</v>
      </c>
      <c r="D540" t="s">
        <v>3</v>
      </c>
      <c r="E540" s="2">
        <v>1</v>
      </c>
      <c r="F540">
        <v>1</v>
      </c>
      <c r="O540">
        <v>1</v>
      </c>
      <c r="X540" s="2">
        <v>1</v>
      </c>
      <c r="Y540" t="s">
        <v>4</v>
      </c>
      <c r="AF540">
        <v>1</v>
      </c>
      <c r="AI540" s="19"/>
      <c r="AK540">
        <v>0</v>
      </c>
    </row>
    <row r="541" spans="1:38" x14ac:dyDescent="0.3">
      <c r="A541" s="2">
        <v>540</v>
      </c>
      <c r="B541" s="21" t="s">
        <v>768</v>
      </c>
      <c r="C541" t="s">
        <v>1</v>
      </c>
      <c r="D541" t="s">
        <v>3</v>
      </c>
      <c r="H541">
        <v>1</v>
      </c>
      <c r="R541">
        <v>1</v>
      </c>
      <c r="X541" s="2">
        <v>1</v>
      </c>
      <c r="Y541" t="s">
        <v>4</v>
      </c>
      <c r="Z541">
        <v>1</v>
      </c>
      <c r="AI541" s="19"/>
      <c r="AK541">
        <v>0</v>
      </c>
    </row>
    <row r="542" spans="1:38" x14ac:dyDescent="0.3">
      <c r="A542" s="2">
        <v>541</v>
      </c>
      <c r="B542" s="21" t="s">
        <v>768</v>
      </c>
      <c r="C542" t="s">
        <v>1</v>
      </c>
      <c r="D542" t="s">
        <v>4</v>
      </c>
      <c r="F542">
        <v>1</v>
      </c>
      <c r="X542" s="2">
        <v>1</v>
      </c>
      <c r="Y542" t="s">
        <v>4</v>
      </c>
      <c r="AF542">
        <v>1</v>
      </c>
      <c r="AI542" s="19"/>
      <c r="AJ542" s="14" t="s">
        <v>254</v>
      </c>
      <c r="AK542">
        <v>2</v>
      </c>
    </row>
    <row r="543" spans="1:38" x14ac:dyDescent="0.3">
      <c r="A543" s="2">
        <v>542</v>
      </c>
      <c r="B543" s="21" t="s">
        <v>768</v>
      </c>
      <c r="C543" t="s">
        <v>2</v>
      </c>
      <c r="D543" t="s">
        <v>3</v>
      </c>
      <c r="E543" s="2">
        <v>1</v>
      </c>
      <c r="X543" s="2">
        <v>1</v>
      </c>
      <c r="Y543" t="s">
        <v>4</v>
      </c>
      <c r="AA543">
        <v>1</v>
      </c>
      <c r="AI543" s="19"/>
      <c r="AK543">
        <v>0</v>
      </c>
    </row>
    <row r="544" spans="1:38" x14ac:dyDescent="0.3">
      <c r="A544" s="2">
        <v>543</v>
      </c>
      <c r="B544" s="21" t="s">
        <v>768</v>
      </c>
      <c r="C544" t="s">
        <v>2</v>
      </c>
      <c r="D544" t="s">
        <v>4</v>
      </c>
      <c r="H544">
        <v>1</v>
      </c>
      <c r="R544">
        <v>1</v>
      </c>
      <c r="X544" s="2">
        <v>1</v>
      </c>
      <c r="Y544" t="s">
        <v>4</v>
      </c>
      <c r="AH544">
        <v>1</v>
      </c>
      <c r="AI544" s="19"/>
      <c r="AJ544" s="14" t="s">
        <v>255</v>
      </c>
      <c r="AK544">
        <v>1</v>
      </c>
    </row>
    <row r="545" spans="1:38" x14ac:dyDescent="0.3">
      <c r="A545" s="2">
        <v>544</v>
      </c>
      <c r="B545" s="21" t="s">
        <v>768</v>
      </c>
      <c r="C545" t="s">
        <v>2</v>
      </c>
      <c r="D545" t="s">
        <v>3</v>
      </c>
      <c r="F545">
        <v>1</v>
      </c>
      <c r="X545" s="2">
        <v>1</v>
      </c>
      <c r="Y545" t="s">
        <v>4</v>
      </c>
      <c r="AE545">
        <v>1</v>
      </c>
      <c r="AI545" s="19"/>
      <c r="AJ545" s="14" t="s">
        <v>256</v>
      </c>
      <c r="AK545">
        <v>2</v>
      </c>
    </row>
    <row r="546" spans="1:38" x14ac:dyDescent="0.3">
      <c r="A546" s="2">
        <v>545</v>
      </c>
      <c r="B546" s="21" t="s">
        <v>768</v>
      </c>
      <c r="C546" t="s">
        <v>1</v>
      </c>
      <c r="D546" t="s">
        <v>3</v>
      </c>
      <c r="H546">
        <v>1</v>
      </c>
      <c r="R546">
        <v>1</v>
      </c>
      <c r="X546" s="2">
        <v>1</v>
      </c>
      <c r="Y546" t="s">
        <v>4</v>
      </c>
      <c r="AA546">
        <v>1</v>
      </c>
      <c r="AI546" s="19"/>
      <c r="AJ546" s="14" t="s">
        <v>257</v>
      </c>
      <c r="AK546">
        <v>6</v>
      </c>
    </row>
    <row r="547" spans="1:38" x14ac:dyDescent="0.3">
      <c r="A547" s="2">
        <v>546</v>
      </c>
      <c r="B547" s="21" t="s">
        <v>768</v>
      </c>
      <c r="C547" t="s">
        <v>2</v>
      </c>
      <c r="D547" t="s">
        <v>4</v>
      </c>
      <c r="E547" s="2">
        <v>1</v>
      </c>
      <c r="X547" s="2">
        <v>1</v>
      </c>
      <c r="Y547" t="s">
        <v>4</v>
      </c>
      <c r="Z547">
        <v>1</v>
      </c>
      <c r="AA547">
        <v>1</v>
      </c>
      <c r="AI547" s="19"/>
      <c r="AK547">
        <v>0</v>
      </c>
    </row>
    <row r="548" spans="1:38" x14ac:dyDescent="0.3">
      <c r="A548" s="2">
        <v>547</v>
      </c>
      <c r="B548" s="21" t="s">
        <v>768</v>
      </c>
      <c r="C548" t="s">
        <v>2</v>
      </c>
      <c r="D548" t="s">
        <v>4</v>
      </c>
      <c r="L548">
        <v>1</v>
      </c>
      <c r="X548" s="2">
        <v>1</v>
      </c>
      <c r="Y548" t="s">
        <v>4</v>
      </c>
      <c r="AD548">
        <v>1</v>
      </c>
      <c r="AI548" s="19"/>
      <c r="AJ548" s="14" t="s">
        <v>258</v>
      </c>
      <c r="AK548">
        <v>1</v>
      </c>
    </row>
    <row r="549" spans="1:38" x14ac:dyDescent="0.3">
      <c r="A549" s="2">
        <v>548</v>
      </c>
      <c r="B549" s="21" t="s">
        <v>768</v>
      </c>
      <c r="C549" t="s">
        <v>1</v>
      </c>
      <c r="D549" t="s">
        <v>3</v>
      </c>
      <c r="F549">
        <v>1</v>
      </c>
      <c r="P549">
        <v>1</v>
      </c>
      <c r="X549" s="2">
        <v>1</v>
      </c>
      <c r="Y549" t="s">
        <v>4</v>
      </c>
      <c r="Z549">
        <v>1</v>
      </c>
      <c r="AI549" s="19"/>
      <c r="AJ549" s="14" t="s">
        <v>259</v>
      </c>
      <c r="AK549">
        <v>2</v>
      </c>
    </row>
    <row r="550" spans="1:38" x14ac:dyDescent="0.3">
      <c r="A550" s="2">
        <v>549</v>
      </c>
      <c r="B550" s="21" t="s">
        <v>768</v>
      </c>
      <c r="C550" t="s">
        <v>2</v>
      </c>
      <c r="D550" t="s">
        <v>3</v>
      </c>
      <c r="G550">
        <v>1</v>
      </c>
      <c r="X550" s="2">
        <v>1</v>
      </c>
      <c r="Y550" t="s">
        <v>4</v>
      </c>
      <c r="AF550">
        <v>1</v>
      </c>
      <c r="AI550" s="19"/>
      <c r="AJ550" s="14" t="s">
        <v>260</v>
      </c>
      <c r="AK550">
        <v>1</v>
      </c>
    </row>
    <row r="551" spans="1:38" x14ac:dyDescent="0.3">
      <c r="A551" s="2">
        <v>550</v>
      </c>
      <c r="B551" s="21" t="s">
        <v>768</v>
      </c>
      <c r="C551" t="s">
        <v>1</v>
      </c>
      <c r="D551" t="s">
        <v>4</v>
      </c>
      <c r="E551" s="2">
        <v>1</v>
      </c>
      <c r="O551">
        <v>1</v>
      </c>
      <c r="X551" s="2">
        <v>1</v>
      </c>
      <c r="Y551" t="s">
        <v>4</v>
      </c>
      <c r="Z551">
        <v>1</v>
      </c>
      <c r="AA551">
        <v>1</v>
      </c>
      <c r="AI551" s="19"/>
      <c r="AJ551" s="14" t="s">
        <v>261</v>
      </c>
      <c r="AK551">
        <v>12</v>
      </c>
    </row>
    <row r="552" spans="1:38" x14ac:dyDescent="0.3">
      <c r="A552" s="2">
        <v>551</v>
      </c>
      <c r="B552" s="21" t="s">
        <v>768</v>
      </c>
      <c r="C552" t="s">
        <v>1</v>
      </c>
      <c r="D552" t="s">
        <v>3</v>
      </c>
      <c r="X552" s="2">
        <v>1</v>
      </c>
      <c r="Y552" t="s">
        <v>4</v>
      </c>
      <c r="AA552">
        <v>1</v>
      </c>
      <c r="AI552" s="19"/>
      <c r="AJ552" s="14" t="s">
        <v>262</v>
      </c>
      <c r="AK552">
        <v>1</v>
      </c>
    </row>
    <row r="553" spans="1:38" x14ac:dyDescent="0.3">
      <c r="A553" s="2">
        <v>552</v>
      </c>
      <c r="B553" s="21" t="s">
        <v>768</v>
      </c>
      <c r="C553" t="s">
        <v>1</v>
      </c>
      <c r="D553" t="s">
        <v>3</v>
      </c>
      <c r="F553">
        <v>1</v>
      </c>
      <c r="S553">
        <v>1</v>
      </c>
      <c r="V553">
        <v>1</v>
      </c>
      <c r="X553" s="2">
        <v>1</v>
      </c>
      <c r="Y553" t="s">
        <v>4</v>
      </c>
      <c r="AA553">
        <v>1</v>
      </c>
      <c r="AI553" s="19"/>
      <c r="AK553">
        <v>0</v>
      </c>
    </row>
    <row r="554" spans="1:38" x14ac:dyDescent="0.3">
      <c r="A554" s="2">
        <v>553</v>
      </c>
      <c r="B554" s="21" t="s">
        <v>768</v>
      </c>
      <c r="C554" t="s">
        <v>2</v>
      </c>
      <c r="D554" t="s">
        <v>4</v>
      </c>
      <c r="F554">
        <v>1</v>
      </c>
      <c r="O554">
        <v>1</v>
      </c>
      <c r="X554" s="2">
        <v>1</v>
      </c>
      <c r="Y554" t="s">
        <v>4</v>
      </c>
      <c r="Z554">
        <v>1</v>
      </c>
      <c r="AA554">
        <v>1</v>
      </c>
      <c r="AI554" s="19"/>
      <c r="AJ554" s="14" t="s">
        <v>263</v>
      </c>
      <c r="AK554">
        <v>2</v>
      </c>
    </row>
    <row r="555" spans="1:38" x14ac:dyDescent="0.3">
      <c r="A555" s="2">
        <v>554</v>
      </c>
      <c r="B555" s="21" t="s">
        <v>768</v>
      </c>
      <c r="C555" t="s">
        <v>1</v>
      </c>
      <c r="D555" t="s">
        <v>4</v>
      </c>
      <c r="H555">
        <v>1</v>
      </c>
      <c r="P555">
        <v>1</v>
      </c>
      <c r="X555" s="2">
        <v>1</v>
      </c>
      <c r="Y555" t="s">
        <v>4</v>
      </c>
      <c r="AH555">
        <v>1</v>
      </c>
      <c r="AI555" s="19"/>
      <c r="AK555">
        <v>0</v>
      </c>
    </row>
    <row r="556" spans="1:38" x14ac:dyDescent="0.3">
      <c r="A556" s="2">
        <v>555</v>
      </c>
      <c r="B556" s="21" t="s">
        <v>768</v>
      </c>
      <c r="C556" t="s">
        <v>2</v>
      </c>
      <c r="D556" t="s">
        <v>3</v>
      </c>
      <c r="H556">
        <v>1</v>
      </c>
      <c r="R556">
        <v>1</v>
      </c>
      <c r="X556" s="2">
        <v>1</v>
      </c>
      <c r="Y556" t="s">
        <v>4</v>
      </c>
      <c r="Z556">
        <v>1</v>
      </c>
      <c r="AA556">
        <v>1</v>
      </c>
      <c r="AI556" s="20">
        <v>9</v>
      </c>
      <c r="AJ556" s="14" t="s">
        <v>264</v>
      </c>
      <c r="AK556">
        <v>2</v>
      </c>
    </row>
    <row r="557" spans="1:38" x14ac:dyDescent="0.3">
      <c r="A557" s="2">
        <v>556</v>
      </c>
      <c r="B557" s="21" t="s">
        <v>768</v>
      </c>
      <c r="C557" t="s">
        <v>2</v>
      </c>
      <c r="D557" t="s">
        <v>4</v>
      </c>
      <c r="G557">
        <v>1</v>
      </c>
      <c r="S557">
        <v>1</v>
      </c>
      <c r="X557" s="2">
        <v>1</v>
      </c>
      <c r="Y557" t="s">
        <v>4</v>
      </c>
      <c r="Z557">
        <v>1</v>
      </c>
      <c r="AA557">
        <v>1</v>
      </c>
      <c r="AI557" s="20">
        <v>8</v>
      </c>
      <c r="AJ557" s="14" t="s">
        <v>265</v>
      </c>
      <c r="AK557">
        <v>2</v>
      </c>
    </row>
    <row r="558" spans="1:38" x14ac:dyDescent="0.3">
      <c r="A558" s="2">
        <v>557</v>
      </c>
      <c r="B558" s="21" t="s">
        <v>768</v>
      </c>
      <c r="C558" t="s">
        <v>1</v>
      </c>
      <c r="D558" t="s">
        <v>3</v>
      </c>
      <c r="F558">
        <v>1</v>
      </c>
      <c r="O558">
        <v>1</v>
      </c>
      <c r="X558" s="2">
        <v>1</v>
      </c>
      <c r="Y558" t="s">
        <v>4</v>
      </c>
      <c r="AD558">
        <v>1</v>
      </c>
      <c r="AI558" s="20">
        <v>2</v>
      </c>
      <c r="AJ558" s="14" t="s">
        <v>266</v>
      </c>
      <c r="AK558">
        <v>12</v>
      </c>
    </row>
    <row r="559" spans="1:38" x14ac:dyDescent="0.3">
      <c r="A559" s="2">
        <v>558</v>
      </c>
      <c r="B559" s="21" t="s">
        <v>768</v>
      </c>
      <c r="C559" t="s">
        <v>2</v>
      </c>
      <c r="D559" t="s">
        <v>3</v>
      </c>
      <c r="F559">
        <v>1</v>
      </c>
      <c r="U559">
        <v>1</v>
      </c>
      <c r="X559" s="2">
        <v>1</v>
      </c>
      <c r="Y559" t="s">
        <v>4</v>
      </c>
      <c r="AD559">
        <v>1</v>
      </c>
      <c r="AI559" s="20">
        <v>3</v>
      </c>
      <c r="AJ559" s="14" t="s">
        <v>267</v>
      </c>
      <c r="AK559">
        <v>2</v>
      </c>
      <c r="AL559">
        <v>1</v>
      </c>
    </row>
    <row r="560" spans="1:38" x14ac:dyDescent="0.3">
      <c r="A560" s="2">
        <v>559</v>
      </c>
      <c r="B560" s="21" t="s">
        <v>768</v>
      </c>
      <c r="C560" t="s">
        <v>1</v>
      </c>
      <c r="D560" t="s">
        <v>3</v>
      </c>
      <c r="F560">
        <v>1</v>
      </c>
      <c r="U560">
        <v>1</v>
      </c>
      <c r="X560" s="2">
        <v>1</v>
      </c>
      <c r="Y560" t="s">
        <v>4</v>
      </c>
      <c r="AD560">
        <v>1</v>
      </c>
      <c r="AI560" s="20">
        <v>7</v>
      </c>
      <c r="AJ560" s="14" t="s">
        <v>268</v>
      </c>
      <c r="AK560">
        <v>1</v>
      </c>
    </row>
    <row r="561" spans="1:38" x14ac:dyDescent="0.3">
      <c r="A561" s="2">
        <v>560</v>
      </c>
      <c r="B561" s="21" t="s">
        <v>768</v>
      </c>
      <c r="C561" t="s">
        <v>2</v>
      </c>
      <c r="D561" t="s">
        <v>3</v>
      </c>
      <c r="F561">
        <v>1</v>
      </c>
      <c r="O561">
        <v>1</v>
      </c>
      <c r="X561" s="2">
        <v>1</v>
      </c>
      <c r="Y561" t="s">
        <v>4</v>
      </c>
      <c r="Z561">
        <v>1</v>
      </c>
      <c r="AA561">
        <v>1</v>
      </c>
      <c r="AI561" s="20">
        <v>9</v>
      </c>
      <c r="AJ561" s="14" t="s">
        <v>269</v>
      </c>
      <c r="AK561">
        <v>2</v>
      </c>
    </row>
    <row r="562" spans="1:38" x14ac:dyDescent="0.3">
      <c r="A562" s="2">
        <v>561</v>
      </c>
      <c r="B562" s="21" t="s">
        <v>768</v>
      </c>
      <c r="C562" t="s">
        <v>1</v>
      </c>
      <c r="D562" t="s">
        <v>3</v>
      </c>
      <c r="F562">
        <v>1</v>
      </c>
      <c r="O562">
        <v>1</v>
      </c>
      <c r="U562">
        <v>1</v>
      </c>
      <c r="X562" s="2">
        <v>1</v>
      </c>
      <c r="Y562" t="s">
        <v>4</v>
      </c>
      <c r="AF562">
        <v>1</v>
      </c>
      <c r="AI562" s="20">
        <v>8</v>
      </c>
      <c r="AJ562" s="14" t="s">
        <v>270</v>
      </c>
      <c r="AK562">
        <v>0</v>
      </c>
    </row>
    <row r="563" spans="1:38" x14ac:dyDescent="0.3">
      <c r="A563" s="2">
        <v>562</v>
      </c>
      <c r="B563" s="21" t="s">
        <v>768</v>
      </c>
      <c r="C563" t="s">
        <v>2</v>
      </c>
      <c r="D563" t="s">
        <v>4</v>
      </c>
      <c r="F563">
        <v>1</v>
      </c>
      <c r="O563">
        <v>1</v>
      </c>
      <c r="X563" s="2">
        <v>1</v>
      </c>
      <c r="Y563" t="s">
        <v>4</v>
      </c>
      <c r="Z563">
        <v>1</v>
      </c>
      <c r="AA563">
        <v>1</v>
      </c>
      <c r="AI563" s="20">
        <v>8</v>
      </c>
      <c r="AJ563" s="14" t="s">
        <v>271</v>
      </c>
      <c r="AK563">
        <v>2</v>
      </c>
      <c r="AL563">
        <v>1</v>
      </c>
    </row>
    <row r="564" spans="1:38" x14ac:dyDescent="0.3">
      <c r="A564" s="2">
        <v>563</v>
      </c>
      <c r="B564" s="21" t="s">
        <v>768</v>
      </c>
      <c r="C564" t="s">
        <v>2</v>
      </c>
      <c r="D564" t="s">
        <v>3</v>
      </c>
      <c r="H564">
        <v>1</v>
      </c>
      <c r="O564">
        <v>1</v>
      </c>
      <c r="X564" s="2">
        <v>1</v>
      </c>
      <c r="Y564" t="s">
        <v>4</v>
      </c>
      <c r="AB564">
        <v>1</v>
      </c>
      <c r="AH564">
        <v>1</v>
      </c>
      <c r="AI564" s="20">
        <v>9</v>
      </c>
      <c r="AJ564" s="14" t="s">
        <v>272</v>
      </c>
      <c r="AK564">
        <v>0</v>
      </c>
    </row>
    <row r="565" spans="1:38" x14ac:dyDescent="0.3">
      <c r="A565" s="2">
        <v>564</v>
      </c>
      <c r="B565" s="21" t="s">
        <v>768</v>
      </c>
      <c r="C565" t="s">
        <v>2</v>
      </c>
      <c r="D565" t="s">
        <v>3</v>
      </c>
      <c r="H565">
        <v>1</v>
      </c>
      <c r="R565">
        <v>1</v>
      </c>
      <c r="V565">
        <v>1</v>
      </c>
      <c r="X565" s="2">
        <v>1</v>
      </c>
      <c r="Y565" t="s">
        <v>3</v>
      </c>
      <c r="Z565">
        <v>1</v>
      </c>
      <c r="AA565">
        <v>1</v>
      </c>
      <c r="AI565" s="20">
        <v>8</v>
      </c>
      <c r="AJ565" s="14" t="s">
        <v>273</v>
      </c>
      <c r="AK565">
        <v>0</v>
      </c>
    </row>
    <row r="566" spans="1:38" x14ac:dyDescent="0.3">
      <c r="A566" s="2">
        <v>565</v>
      </c>
      <c r="B566" s="21" t="s">
        <v>768</v>
      </c>
      <c r="C566" t="s">
        <v>2</v>
      </c>
      <c r="D566" t="s">
        <v>3</v>
      </c>
      <c r="L566">
        <v>1</v>
      </c>
      <c r="O566">
        <v>1</v>
      </c>
      <c r="X566" s="2">
        <v>1</v>
      </c>
      <c r="Y566" t="s">
        <v>4</v>
      </c>
      <c r="AF566">
        <v>1</v>
      </c>
      <c r="AI566" s="20">
        <v>6</v>
      </c>
      <c r="AJ566" s="14" t="s">
        <v>274</v>
      </c>
      <c r="AK566">
        <v>12</v>
      </c>
    </row>
    <row r="567" spans="1:38" x14ac:dyDescent="0.3">
      <c r="A567" s="2">
        <v>566</v>
      </c>
      <c r="B567" s="21" t="s">
        <v>768</v>
      </c>
      <c r="C567" t="s">
        <v>1</v>
      </c>
      <c r="D567" t="s">
        <v>4</v>
      </c>
      <c r="E567" s="2">
        <v>1</v>
      </c>
      <c r="M567">
        <v>1</v>
      </c>
      <c r="X567" s="2">
        <v>1</v>
      </c>
      <c r="Y567" t="s">
        <v>3</v>
      </c>
      <c r="Z567">
        <v>1</v>
      </c>
      <c r="AA567">
        <v>1</v>
      </c>
      <c r="AI567" s="20">
        <v>10</v>
      </c>
      <c r="AJ567" s="14" t="s">
        <v>275</v>
      </c>
      <c r="AK567">
        <v>1</v>
      </c>
    </row>
    <row r="568" spans="1:38" x14ac:dyDescent="0.3">
      <c r="A568" s="2">
        <v>567</v>
      </c>
      <c r="B568" s="21" t="s">
        <v>768</v>
      </c>
      <c r="C568" t="s">
        <v>1</v>
      </c>
      <c r="D568" t="s">
        <v>3</v>
      </c>
      <c r="G568">
        <v>1</v>
      </c>
      <c r="S568">
        <v>1</v>
      </c>
      <c r="V568">
        <v>1</v>
      </c>
      <c r="X568" s="2">
        <v>1</v>
      </c>
      <c r="Y568" t="s">
        <v>4</v>
      </c>
      <c r="Z568">
        <v>1</v>
      </c>
      <c r="AA568">
        <v>1</v>
      </c>
      <c r="AI568" s="20">
        <v>8</v>
      </c>
      <c r="AJ568" s="14" t="s">
        <v>276</v>
      </c>
      <c r="AK568">
        <v>0</v>
      </c>
    </row>
    <row r="569" spans="1:38" x14ac:dyDescent="0.3">
      <c r="A569" s="2">
        <v>568</v>
      </c>
      <c r="B569" s="21" t="s">
        <v>768</v>
      </c>
      <c r="C569" t="s">
        <v>1</v>
      </c>
      <c r="D569" t="s">
        <v>3</v>
      </c>
      <c r="F569">
        <v>1</v>
      </c>
      <c r="G569">
        <v>1</v>
      </c>
      <c r="X569" s="2">
        <v>1</v>
      </c>
      <c r="Y569" t="s">
        <v>4</v>
      </c>
      <c r="AG569">
        <v>1</v>
      </c>
      <c r="AI569" s="20">
        <v>10</v>
      </c>
      <c r="AJ569" s="14" t="s">
        <v>277</v>
      </c>
      <c r="AK569">
        <v>3</v>
      </c>
    </row>
    <row r="570" spans="1:38" x14ac:dyDescent="0.3">
      <c r="A570" s="2">
        <v>569</v>
      </c>
      <c r="B570" s="21" t="s">
        <v>768</v>
      </c>
      <c r="C570" t="s">
        <v>2</v>
      </c>
      <c r="D570" t="s">
        <v>4</v>
      </c>
      <c r="H570">
        <v>1</v>
      </c>
      <c r="P570">
        <v>1</v>
      </c>
      <c r="V570">
        <v>1</v>
      </c>
      <c r="X570" s="2">
        <v>3</v>
      </c>
      <c r="AD570">
        <v>1</v>
      </c>
      <c r="AI570" s="20">
        <v>8</v>
      </c>
      <c r="AJ570" s="14" t="s">
        <v>278</v>
      </c>
      <c r="AK570">
        <v>0</v>
      </c>
    </row>
    <row r="571" spans="1:38" x14ac:dyDescent="0.3">
      <c r="A571" s="2">
        <v>570</v>
      </c>
      <c r="B571" s="21" t="s">
        <v>768</v>
      </c>
      <c r="C571" t="s">
        <v>2</v>
      </c>
      <c r="D571" t="s">
        <v>4</v>
      </c>
      <c r="F571">
        <v>1</v>
      </c>
      <c r="L571">
        <v>1</v>
      </c>
      <c r="O571">
        <v>1</v>
      </c>
      <c r="V571">
        <v>1</v>
      </c>
      <c r="X571" s="2">
        <v>1</v>
      </c>
      <c r="Y571" t="s">
        <v>4</v>
      </c>
      <c r="Z571">
        <v>1</v>
      </c>
      <c r="AA571">
        <v>1</v>
      </c>
      <c r="AI571" s="20">
        <v>8</v>
      </c>
      <c r="AJ571" s="14" t="s">
        <v>279</v>
      </c>
      <c r="AK571">
        <v>5</v>
      </c>
    </row>
    <row r="572" spans="1:38" x14ac:dyDescent="0.3">
      <c r="A572" s="2">
        <v>571</v>
      </c>
      <c r="B572" s="21" t="s">
        <v>768</v>
      </c>
      <c r="C572" t="s">
        <v>2</v>
      </c>
      <c r="D572" t="s">
        <v>4</v>
      </c>
      <c r="F572">
        <v>1</v>
      </c>
      <c r="H572">
        <v>1</v>
      </c>
      <c r="M572">
        <v>1</v>
      </c>
      <c r="V572">
        <v>1</v>
      </c>
      <c r="X572" s="2">
        <v>1</v>
      </c>
      <c r="Y572" t="s">
        <v>4</v>
      </c>
      <c r="Z572">
        <v>1</v>
      </c>
      <c r="AA572">
        <v>1</v>
      </c>
      <c r="AI572" s="20">
        <v>8</v>
      </c>
      <c r="AJ572" s="14" t="s">
        <v>280</v>
      </c>
      <c r="AK572">
        <v>2</v>
      </c>
    </row>
    <row r="573" spans="1:38" x14ac:dyDescent="0.3">
      <c r="A573" s="2">
        <v>572</v>
      </c>
      <c r="B573" s="21" t="s">
        <v>768</v>
      </c>
      <c r="C573" t="s">
        <v>1</v>
      </c>
      <c r="D573" t="s">
        <v>4</v>
      </c>
      <c r="M573">
        <v>1</v>
      </c>
      <c r="V573">
        <v>1</v>
      </c>
      <c r="X573" s="2">
        <v>1</v>
      </c>
      <c r="Y573" t="s">
        <v>4</v>
      </c>
      <c r="Z573">
        <v>1</v>
      </c>
      <c r="AA573">
        <v>1</v>
      </c>
      <c r="AH573">
        <v>1</v>
      </c>
      <c r="AI573" s="20">
        <v>9</v>
      </c>
      <c r="AJ573" s="14" t="s">
        <v>281</v>
      </c>
      <c r="AK573">
        <v>0</v>
      </c>
    </row>
    <row r="574" spans="1:38" x14ac:dyDescent="0.3">
      <c r="A574" s="2">
        <v>573</v>
      </c>
      <c r="B574" s="21" t="s">
        <v>768</v>
      </c>
      <c r="C574" t="s">
        <v>1</v>
      </c>
      <c r="D574" t="s">
        <v>3</v>
      </c>
      <c r="L574">
        <v>1</v>
      </c>
      <c r="O574">
        <v>1</v>
      </c>
      <c r="V574">
        <v>1</v>
      </c>
      <c r="X574" s="2">
        <v>1</v>
      </c>
      <c r="Y574" t="s">
        <v>4</v>
      </c>
      <c r="AA574">
        <v>1</v>
      </c>
      <c r="AI574" s="20">
        <v>6</v>
      </c>
      <c r="AJ574" s="14" t="s">
        <v>282</v>
      </c>
      <c r="AK574">
        <v>2</v>
      </c>
      <c r="AL574">
        <v>1</v>
      </c>
    </row>
    <row r="575" spans="1:38" x14ac:dyDescent="0.3">
      <c r="A575" s="2">
        <v>574</v>
      </c>
      <c r="B575" s="21" t="s">
        <v>768</v>
      </c>
      <c r="C575" t="s">
        <v>2</v>
      </c>
      <c r="D575" t="s">
        <v>3</v>
      </c>
      <c r="F575">
        <v>1</v>
      </c>
      <c r="V575">
        <v>1</v>
      </c>
      <c r="X575" s="2">
        <v>1</v>
      </c>
      <c r="Y575" t="s">
        <v>4</v>
      </c>
      <c r="Z575">
        <v>1</v>
      </c>
      <c r="AA575">
        <v>1</v>
      </c>
      <c r="AI575" s="20">
        <v>10</v>
      </c>
      <c r="AJ575" s="14" t="s">
        <v>283</v>
      </c>
      <c r="AK575">
        <v>5</v>
      </c>
    </row>
    <row r="576" spans="1:38" x14ac:dyDescent="0.3">
      <c r="A576" s="2">
        <v>575</v>
      </c>
      <c r="B576" s="21" t="s">
        <v>768</v>
      </c>
      <c r="C576" t="s">
        <v>2</v>
      </c>
      <c r="D576" t="s">
        <v>4</v>
      </c>
      <c r="H576">
        <v>1</v>
      </c>
      <c r="P576">
        <v>1</v>
      </c>
      <c r="X576" s="2">
        <v>1</v>
      </c>
      <c r="Y576" t="s">
        <v>3</v>
      </c>
      <c r="AE576">
        <v>1</v>
      </c>
      <c r="AI576" s="20">
        <v>10</v>
      </c>
      <c r="AJ576" s="14" t="s">
        <v>284</v>
      </c>
      <c r="AK576">
        <v>2</v>
      </c>
    </row>
    <row r="577" spans="1:38" x14ac:dyDescent="0.3">
      <c r="A577" s="2">
        <v>576</v>
      </c>
      <c r="B577" s="21" t="s">
        <v>768</v>
      </c>
      <c r="C577" t="s">
        <v>1</v>
      </c>
      <c r="D577" t="s">
        <v>3</v>
      </c>
      <c r="F577">
        <v>1</v>
      </c>
      <c r="M577">
        <v>1</v>
      </c>
      <c r="X577" s="2">
        <v>1</v>
      </c>
      <c r="Y577" t="s">
        <v>4</v>
      </c>
      <c r="AB577">
        <v>1</v>
      </c>
      <c r="AD577">
        <v>1</v>
      </c>
      <c r="AE577">
        <v>1</v>
      </c>
      <c r="AI577" s="20">
        <v>5</v>
      </c>
      <c r="AJ577" s="14" t="s">
        <v>285</v>
      </c>
      <c r="AK577">
        <v>1</v>
      </c>
      <c r="AL577">
        <v>2</v>
      </c>
    </row>
    <row r="578" spans="1:38" x14ac:dyDescent="0.3">
      <c r="A578" s="2">
        <v>577</v>
      </c>
      <c r="B578" s="21" t="s">
        <v>768</v>
      </c>
      <c r="C578" t="s">
        <v>1</v>
      </c>
      <c r="D578" t="s">
        <v>4</v>
      </c>
      <c r="M578">
        <v>1</v>
      </c>
      <c r="X578" s="2">
        <v>1</v>
      </c>
      <c r="Y578" t="s">
        <v>4</v>
      </c>
      <c r="AD578">
        <v>1</v>
      </c>
      <c r="AE578">
        <v>1</v>
      </c>
      <c r="AI578" s="20">
        <v>6</v>
      </c>
      <c r="AJ578" s="14" t="s">
        <v>286</v>
      </c>
      <c r="AK578">
        <v>2</v>
      </c>
    </row>
    <row r="579" spans="1:38" x14ac:dyDescent="0.3">
      <c r="A579" s="2">
        <v>578</v>
      </c>
      <c r="B579" s="21" t="s">
        <v>768</v>
      </c>
      <c r="C579" t="s">
        <v>2</v>
      </c>
      <c r="D579" t="s">
        <v>4</v>
      </c>
      <c r="F579">
        <v>1</v>
      </c>
      <c r="O579">
        <v>1</v>
      </c>
      <c r="Q579">
        <v>1</v>
      </c>
      <c r="V579">
        <v>1</v>
      </c>
      <c r="X579" s="2">
        <v>1</v>
      </c>
      <c r="Y579" t="s">
        <v>4</v>
      </c>
      <c r="AB579">
        <v>1</v>
      </c>
      <c r="AC579">
        <v>1</v>
      </c>
      <c r="AE579">
        <v>1</v>
      </c>
      <c r="AH579">
        <v>1</v>
      </c>
      <c r="AI579" s="20">
        <v>5</v>
      </c>
      <c r="AJ579" s="14" t="s">
        <v>287</v>
      </c>
      <c r="AK579">
        <v>2</v>
      </c>
    </row>
    <row r="580" spans="1:38" x14ac:dyDescent="0.3">
      <c r="A580" s="2">
        <v>579</v>
      </c>
      <c r="B580" s="21" t="s">
        <v>768</v>
      </c>
      <c r="C580" t="s">
        <v>2</v>
      </c>
      <c r="D580" t="s">
        <v>3</v>
      </c>
      <c r="F580">
        <v>1</v>
      </c>
      <c r="S580">
        <v>1</v>
      </c>
      <c r="X580" s="2">
        <v>1</v>
      </c>
      <c r="Y580" t="s">
        <v>4</v>
      </c>
      <c r="AA580">
        <v>1</v>
      </c>
      <c r="AI580" s="20">
        <v>10</v>
      </c>
      <c r="AJ580" s="14" t="s">
        <v>288</v>
      </c>
      <c r="AK580">
        <v>0</v>
      </c>
    </row>
    <row r="581" spans="1:38" x14ac:dyDescent="0.3">
      <c r="A581" s="2">
        <v>580</v>
      </c>
      <c r="B581" s="21" t="s">
        <v>768</v>
      </c>
      <c r="C581" t="s">
        <v>2</v>
      </c>
      <c r="D581" t="s">
        <v>3</v>
      </c>
      <c r="F581">
        <v>1</v>
      </c>
      <c r="R581">
        <v>1</v>
      </c>
      <c r="W581">
        <v>1</v>
      </c>
      <c r="X581" s="2">
        <v>1</v>
      </c>
      <c r="Y581" t="s">
        <v>4</v>
      </c>
      <c r="AA581">
        <v>1</v>
      </c>
      <c r="AI581" s="20">
        <v>10</v>
      </c>
      <c r="AJ581" s="14" t="s">
        <v>289</v>
      </c>
      <c r="AK581">
        <v>0</v>
      </c>
    </row>
    <row r="582" spans="1:38" x14ac:dyDescent="0.3">
      <c r="A582" s="2">
        <v>581</v>
      </c>
      <c r="B582" s="21" t="s">
        <v>768</v>
      </c>
      <c r="C582" t="s">
        <v>2</v>
      </c>
      <c r="D582" t="s">
        <v>3</v>
      </c>
      <c r="G582">
        <v>1</v>
      </c>
      <c r="O582">
        <v>1</v>
      </c>
      <c r="V582">
        <v>1</v>
      </c>
      <c r="X582" s="2">
        <v>1</v>
      </c>
      <c r="Y582" t="s">
        <v>4</v>
      </c>
      <c r="AA582">
        <v>1</v>
      </c>
      <c r="AB582">
        <v>1</v>
      </c>
      <c r="AD582">
        <v>1</v>
      </c>
      <c r="AE582">
        <v>1</v>
      </c>
      <c r="AH582">
        <v>1</v>
      </c>
      <c r="AI582" s="20">
        <v>8</v>
      </c>
      <c r="AJ582" s="14" t="s">
        <v>290</v>
      </c>
      <c r="AK582">
        <v>2</v>
      </c>
    </row>
    <row r="583" spans="1:38" x14ac:dyDescent="0.3">
      <c r="A583" s="2">
        <v>582</v>
      </c>
      <c r="B583" s="21" t="s">
        <v>768</v>
      </c>
      <c r="C583" t="s">
        <v>2</v>
      </c>
      <c r="D583" t="s">
        <v>3</v>
      </c>
      <c r="F583">
        <v>1</v>
      </c>
      <c r="U583">
        <v>1</v>
      </c>
      <c r="X583" s="2">
        <v>1</v>
      </c>
      <c r="Y583" t="s">
        <v>4</v>
      </c>
      <c r="AF583">
        <v>1</v>
      </c>
      <c r="AH583">
        <v>1</v>
      </c>
      <c r="AI583" s="20">
        <v>10</v>
      </c>
      <c r="AJ583" s="14" t="s">
        <v>291</v>
      </c>
      <c r="AK583">
        <v>2</v>
      </c>
    </row>
    <row r="584" spans="1:38" x14ac:dyDescent="0.3">
      <c r="A584" s="2">
        <v>583</v>
      </c>
      <c r="B584" s="21" t="s">
        <v>768</v>
      </c>
      <c r="C584" t="s">
        <v>2</v>
      </c>
      <c r="D584" t="s">
        <v>4</v>
      </c>
      <c r="F584">
        <v>1</v>
      </c>
      <c r="O584">
        <v>1</v>
      </c>
      <c r="X584" s="2">
        <v>1</v>
      </c>
      <c r="Y584" t="s">
        <v>4</v>
      </c>
      <c r="AB584">
        <v>1</v>
      </c>
      <c r="AI584" s="20">
        <v>6</v>
      </c>
      <c r="AJ584" s="14" t="s">
        <v>18</v>
      </c>
      <c r="AK584">
        <v>0</v>
      </c>
    </row>
    <row r="585" spans="1:38" x14ac:dyDescent="0.3">
      <c r="A585" s="2">
        <v>584</v>
      </c>
      <c r="B585" s="21" t="s">
        <v>768</v>
      </c>
      <c r="C585" t="s">
        <v>1</v>
      </c>
      <c r="D585" t="s">
        <v>4</v>
      </c>
      <c r="M585">
        <v>1</v>
      </c>
      <c r="T585">
        <v>1</v>
      </c>
      <c r="X585" s="2">
        <v>3</v>
      </c>
      <c r="Z585">
        <v>1</v>
      </c>
      <c r="AA585">
        <v>1</v>
      </c>
      <c r="AH585">
        <v>1</v>
      </c>
      <c r="AI585" s="20">
        <v>9</v>
      </c>
      <c r="AJ585" s="14" t="s">
        <v>292</v>
      </c>
      <c r="AK585">
        <v>0</v>
      </c>
    </row>
    <row r="586" spans="1:38" x14ac:dyDescent="0.3">
      <c r="A586" s="2">
        <v>585</v>
      </c>
      <c r="B586" s="21" t="s">
        <v>768</v>
      </c>
      <c r="C586" t="s">
        <v>2</v>
      </c>
      <c r="D586" t="s">
        <v>4</v>
      </c>
      <c r="L586">
        <v>1</v>
      </c>
      <c r="O586">
        <v>1</v>
      </c>
      <c r="X586" s="2">
        <v>1</v>
      </c>
      <c r="Y586" t="s">
        <v>4</v>
      </c>
      <c r="AE586">
        <v>1</v>
      </c>
      <c r="AI586" s="20">
        <v>9</v>
      </c>
      <c r="AJ586" s="14" t="s">
        <v>293</v>
      </c>
      <c r="AK586">
        <v>0</v>
      </c>
    </row>
    <row r="587" spans="1:38" x14ac:dyDescent="0.3">
      <c r="A587" s="2">
        <v>586</v>
      </c>
      <c r="B587" s="21" t="s">
        <v>768</v>
      </c>
      <c r="C587" t="s">
        <v>2</v>
      </c>
      <c r="D587" t="s">
        <v>4</v>
      </c>
      <c r="F587">
        <v>1</v>
      </c>
      <c r="O587">
        <v>1</v>
      </c>
      <c r="X587" s="2">
        <v>1</v>
      </c>
      <c r="Y587" t="s">
        <v>4</v>
      </c>
      <c r="AD587">
        <v>1</v>
      </c>
      <c r="AI587" s="20">
        <v>7</v>
      </c>
      <c r="AJ587" s="14" t="s">
        <v>294</v>
      </c>
      <c r="AK587">
        <v>2</v>
      </c>
      <c r="AL587">
        <v>12</v>
      </c>
    </row>
    <row r="588" spans="1:38" x14ac:dyDescent="0.3">
      <c r="A588" s="2">
        <v>587</v>
      </c>
      <c r="B588" s="21" t="s">
        <v>768</v>
      </c>
      <c r="C588" t="s">
        <v>2</v>
      </c>
      <c r="D588" t="s">
        <v>3</v>
      </c>
      <c r="E588" s="2">
        <v>1</v>
      </c>
      <c r="I588">
        <v>1</v>
      </c>
      <c r="V588">
        <v>1</v>
      </c>
      <c r="X588" s="2">
        <v>3</v>
      </c>
      <c r="Z588">
        <v>1</v>
      </c>
      <c r="AA588">
        <v>1</v>
      </c>
      <c r="AI588" s="20">
        <v>9</v>
      </c>
      <c r="AJ588" s="14" t="s">
        <v>295</v>
      </c>
      <c r="AK588">
        <v>1</v>
      </c>
    </row>
    <row r="589" spans="1:38" x14ac:dyDescent="0.3">
      <c r="A589" s="2">
        <v>588</v>
      </c>
      <c r="B589" s="21" t="s">
        <v>768</v>
      </c>
      <c r="C589" t="s">
        <v>2</v>
      </c>
      <c r="D589" t="s">
        <v>4</v>
      </c>
      <c r="I589">
        <v>1</v>
      </c>
      <c r="V589">
        <v>1</v>
      </c>
      <c r="X589" s="2">
        <v>3</v>
      </c>
      <c r="Z589">
        <v>1</v>
      </c>
      <c r="AA589">
        <v>1</v>
      </c>
      <c r="AI589" s="20">
        <v>7</v>
      </c>
      <c r="AJ589" s="14" t="s">
        <v>296</v>
      </c>
      <c r="AK589">
        <v>14</v>
      </c>
    </row>
    <row r="590" spans="1:38" x14ac:dyDescent="0.3">
      <c r="A590" s="2">
        <v>589</v>
      </c>
      <c r="B590" s="21" t="s">
        <v>768</v>
      </c>
      <c r="C590" t="s">
        <v>2</v>
      </c>
      <c r="D590" t="s">
        <v>3</v>
      </c>
      <c r="H590">
        <v>1</v>
      </c>
      <c r="O590">
        <v>1</v>
      </c>
      <c r="X590" s="2">
        <v>1</v>
      </c>
      <c r="Y590" t="s">
        <v>4</v>
      </c>
      <c r="AB590">
        <v>1</v>
      </c>
      <c r="AI590" s="20">
        <v>6</v>
      </c>
      <c r="AJ590" s="14" t="s">
        <v>297</v>
      </c>
      <c r="AK590">
        <v>2</v>
      </c>
    </row>
    <row r="591" spans="1:38" x14ac:dyDescent="0.3">
      <c r="A591" s="2">
        <v>590</v>
      </c>
      <c r="B591" s="21" t="s">
        <v>768</v>
      </c>
      <c r="C591" t="s">
        <v>2</v>
      </c>
      <c r="D591" t="s">
        <v>3</v>
      </c>
      <c r="M591">
        <v>1</v>
      </c>
      <c r="V591">
        <v>1</v>
      </c>
      <c r="X591" s="2">
        <v>1</v>
      </c>
      <c r="Y591" t="s">
        <v>3</v>
      </c>
      <c r="Z591">
        <v>1</v>
      </c>
      <c r="AA591">
        <v>1</v>
      </c>
      <c r="AI591" s="20">
        <v>5</v>
      </c>
      <c r="AJ591" s="14" t="s">
        <v>298</v>
      </c>
      <c r="AK591">
        <v>5</v>
      </c>
    </row>
    <row r="592" spans="1:38" x14ac:dyDescent="0.3">
      <c r="A592" s="2">
        <v>591</v>
      </c>
      <c r="B592" s="21" t="s">
        <v>768</v>
      </c>
      <c r="C592" t="s">
        <v>1</v>
      </c>
      <c r="D592" t="s">
        <v>3</v>
      </c>
      <c r="K592">
        <v>1</v>
      </c>
      <c r="U592">
        <v>1</v>
      </c>
      <c r="X592" s="2">
        <v>4</v>
      </c>
      <c r="AI592" s="20">
        <v>6</v>
      </c>
      <c r="AJ592" s="14" t="s">
        <v>299</v>
      </c>
      <c r="AK592">
        <v>12</v>
      </c>
    </row>
    <row r="593" spans="1:38" x14ac:dyDescent="0.3">
      <c r="A593" s="2">
        <v>592</v>
      </c>
      <c r="B593" s="21" t="s">
        <v>768</v>
      </c>
      <c r="C593" t="s">
        <v>2</v>
      </c>
      <c r="D593" t="s">
        <v>3</v>
      </c>
      <c r="V593">
        <v>1</v>
      </c>
      <c r="X593" s="2">
        <v>1</v>
      </c>
      <c r="Y593" t="s">
        <v>3</v>
      </c>
      <c r="Z593">
        <v>1</v>
      </c>
      <c r="AA593">
        <v>1</v>
      </c>
      <c r="AI593" s="20">
        <v>4</v>
      </c>
      <c r="AJ593" s="14" t="s">
        <v>300</v>
      </c>
      <c r="AK593">
        <v>2</v>
      </c>
      <c r="AL593">
        <v>12</v>
      </c>
    </row>
    <row r="594" spans="1:38" x14ac:dyDescent="0.3">
      <c r="A594" s="2">
        <v>593</v>
      </c>
      <c r="B594" s="21" t="s">
        <v>768</v>
      </c>
      <c r="C594" t="s">
        <v>2</v>
      </c>
      <c r="D594" t="s">
        <v>3</v>
      </c>
      <c r="H594">
        <v>1</v>
      </c>
      <c r="U594">
        <v>1</v>
      </c>
      <c r="X594" s="2">
        <v>1</v>
      </c>
      <c r="Y594" t="s">
        <v>4</v>
      </c>
      <c r="Z594">
        <v>1</v>
      </c>
      <c r="AA594">
        <v>1</v>
      </c>
      <c r="AI594" s="20">
        <v>0</v>
      </c>
      <c r="AJ594" s="14" t="s">
        <v>301</v>
      </c>
      <c r="AK594">
        <v>12</v>
      </c>
    </row>
    <row r="595" spans="1:38" x14ac:dyDescent="0.3">
      <c r="A595" s="2">
        <v>594</v>
      </c>
      <c r="B595" s="21" t="s">
        <v>768</v>
      </c>
      <c r="C595" t="s">
        <v>2</v>
      </c>
      <c r="D595" t="s">
        <v>3</v>
      </c>
      <c r="E595" s="2">
        <v>1</v>
      </c>
      <c r="O595">
        <v>1</v>
      </c>
      <c r="V595">
        <v>1</v>
      </c>
      <c r="X595" s="2">
        <v>1</v>
      </c>
      <c r="Y595" t="s">
        <v>4</v>
      </c>
      <c r="AA595">
        <v>1</v>
      </c>
      <c r="AB595">
        <v>1</v>
      </c>
      <c r="AE595">
        <v>1</v>
      </c>
      <c r="AI595" s="20">
        <v>7</v>
      </c>
      <c r="AJ595" s="14" t="s">
        <v>302</v>
      </c>
      <c r="AK595">
        <v>2</v>
      </c>
      <c r="AL595">
        <v>1</v>
      </c>
    </row>
    <row r="596" spans="1:38" x14ac:dyDescent="0.3">
      <c r="A596" s="2">
        <v>595</v>
      </c>
      <c r="B596" s="21" t="s">
        <v>768</v>
      </c>
      <c r="C596" t="s">
        <v>1</v>
      </c>
      <c r="D596" t="s">
        <v>3</v>
      </c>
      <c r="E596" s="2">
        <v>1</v>
      </c>
      <c r="F596">
        <v>1</v>
      </c>
      <c r="U596">
        <v>1</v>
      </c>
      <c r="X596" s="2">
        <v>1</v>
      </c>
      <c r="Y596" t="s">
        <v>3</v>
      </c>
      <c r="Z596">
        <v>1</v>
      </c>
      <c r="AA596">
        <v>1</v>
      </c>
      <c r="AI596" s="20">
        <v>9</v>
      </c>
      <c r="AJ596" s="14" t="s">
        <v>303</v>
      </c>
      <c r="AK596">
        <v>0</v>
      </c>
    </row>
    <row r="597" spans="1:38" x14ac:dyDescent="0.3">
      <c r="A597" s="2">
        <v>596</v>
      </c>
      <c r="B597" s="21" t="s">
        <v>768</v>
      </c>
      <c r="C597" t="s">
        <v>1</v>
      </c>
      <c r="D597" t="s">
        <v>4</v>
      </c>
      <c r="F597">
        <v>1</v>
      </c>
      <c r="X597" s="2">
        <v>1</v>
      </c>
      <c r="Y597" t="s">
        <v>4</v>
      </c>
      <c r="AA597">
        <v>1</v>
      </c>
      <c r="AI597" s="20">
        <v>8</v>
      </c>
      <c r="AJ597" s="14" t="s">
        <v>304</v>
      </c>
      <c r="AK597">
        <v>5</v>
      </c>
    </row>
    <row r="598" spans="1:38" x14ac:dyDescent="0.3">
      <c r="A598" s="2">
        <v>597</v>
      </c>
      <c r="B598" s="21" t="s">
        <v>768</v>
      </c>
      <c r="C598" t="s">
        <v>2</v>
      </c>
      <c r="D598" t="s">
        <v>3</v>
      </c>
      <c r="H598">
        <v>1</v>
      </c>
      <c r="R598">
        <v>1</v>
      </c>
      <c r="X598" s="2">
        <v>1</v>
      </c>
      <c r="Y598" t="s">
        <v>4</v>
      </c>
      <c r="AA598">
        <v>1</v>
      </c>
      <c r="AD598">
        <v>1</v>
      </c>
      <c r="AI598" s="20">
        <v>5</v>
      </c>
      <c r="AJ598" s="14" t="s">
        <v>305</v>
      </c>
      <c r="AK598">
        <v>12</v>
      </c>
      <c r="AL598">
        <v>1</v>
      </c>
    </row>
    <row r="599" spans="1:38" x14ac:dyDescent="0.3">
      <c r="A599" s="2">
        <v>598</v>
      </c>
      <c r="B599" s="21" t="s">
        <v>768</v>
      </c>
      <c r="C599" t="s">
        <v>2</v>
      </c>
      <c r="D599" t="s">
        <v>3</v>
      </c>
      <c r="G599">
        <v>1</v>
      </c>
      <c r="X599" s="2">
        <v>1</v>
      </c>
      <c r="Y599" t="s">
        <v>4</v>
      </c>
      <c r="AF599">
        <v>1</v>
      </c>
      <c r="AI599" s="20">
        <v>10</v>
      </c>
      <c r="AJ599" s="14" t="s">
        <v>306</v>
      </c>
      <c r="AK599">
        <v>2</v>
      </c>
    </row>
    <row r="600" spans="1:38" x14ac:dyDescent="0.3">
      <c r="A600" s="2">
        <v>599</v>
      </c>
      <c r="B600" s="21" t="s">
        <v>768</v>
      </c>
      <c r="C600" t="s">
        <v>1</v>
      </c>
      <c r="D600" t="s">
        <v>3</v>
      </c>
      <c r="G600">
        <v>1</v>
      </c>
      <c r="U600">
        <v>1</v>
      </c>
      <c r="X600" s="2">
        <v>1</v>
      </c>
      <c r="Y600" t="s">
        <v>4</v>
      </c>
      <c r="AG600">
        <v>1</v>
      </c>
      <c r="AI600" s="20">
        <v>0</v>
      </c>
      <c r="AJ600" s="14" t="s">
        <v>307</v>
      </c>
      <c r="AK600">
        <v>2</v>
      </c>
    </row>
    <row r="601" spans="1:38" x14ac:dyDescent="0.3">
      <c r="A601" s="2">
        <v>600</v>
      </c>
      <c r="B601" s="21" t="s">
        <v>768</v>
      </c>
      <c r="C601" t="s">
        <v>2</v>
      </c>
      <c r="D601" t="s">
        <v>3</v>
      </c>
      <c r="E601" s="2">
        <v>1</v>
      </c>
      <c r="L601">
        <v>1</v>
      </c>
      <c r="W601">
        <v>1</v>
      </c>
      <c r="X601" s="2">
        <v>1</v>
      </c>
      <c r="Y601" t="s">
        <v>4</v>
      </c>
      <c r="AF601">
        <v>1</v>
      </c>
      <c r="AI601" s="20">
        <v>5</v>
      </c>
      <c r="AJ601" s="14" t="s">
        <v>308</v>
      </c>
      <c r="AK601">
        <v>2</v>
      </c>
    </row>
    <row r="602" spans="1:38" x14ac:dyDescent="0.3">
      <c r="A602" s="2">
        <v>601</v>
      </c>
      <c r="B602" s="21" t="s">
        <v>768</v>
      </c>
      <c r="C602" t="s">
        <v>2</v>
      </c>
      <c r="D602" t="s">
        <v>4</v>
      </c>
      <c r="E602" s="2">
        <v>1</v>
      </c>
      <c r="F602">
        <v>1</v>
      </c>
      <c r="U602">
        <v>1</v>
      </c>
      <c r="X602" s="2">
        <v>1</v>
      </c>
      <c r="Y602" t="s">
        <v>4</v>
      </c>
      <c r="AH602">
        <v>1</v>
      </c>
      <c r="AI602" s="20">
        <v>7</v>
      </c>
      <c r="AJ602" s="14" t="s">
        <v>309</v>
      </c>
      <c r="AK602">
        <v>2</v>
      </c>
    </row>
    <row r="603" spans="1:38" x14ac:dyDescent="0.3">
      <c r="A603" s="2">
        <v>602</v>
      </c>
      <c r="B603" s="21" t="s">
        <v>768</v>
      </c>
      <c r="C603" t="s">
        <v>1</v>
      </c>
      <c r="D603" t="s">
        <v>3</v>
      </c>
      <c r="F603">
        <v>1</v>
      </c>
      <c r="O603">
        <v>1</v>
      </c>
      <c r="X603" s="2">
        <v>1</v>
      </c>
      <c r="Y603" t="s">
        <v>4</v>
      </c>
      <c r="AA603">
        <v>1</v>
      </c>
      <c r="AI603" s="20">
        <v>8</v>
      </c>
      <c r="AJ603" s="14" t="s">
        <v>310</v>
      </c>
      <c r="AK603">
        <v>0</v>
      </c>
    </row>
    <row r="604" spans="1:38" x14ac:dyDescent="0.3">
      <c r="A604" s="2">
        <v>603</v>
      </c>
      <c r="B604" s="21" t="s">
        <v>768</v>
      </c>
      <c r="C604" t="s">
        <v>1</v>
      </c>
      <c r="D604" t="s">
        <v>3</v>
      </c>
      <c r="L604">
        <v>1</v>
      </c>
      <c r="X604" s="2">
        <v>1</v>
      </c>
      <c r="Y604" t="s">
        <v>4</v>
      </c>
      <c r="AD604">
        <v>1</v>
      </c>
      <c r="AI604" s="20">
        <v>3</v>
      </c>
      <c r="AJ604" s="14" t="s">
        <v>311</v>
      </c>
      <c r="AK604">
        <v>2</v>
      </c>
      <c r="AL604">
        <v>12</v>
      </c>
    </row>
    <row r="605" spans="1:38" x14ac:dyDescent="0.3">
      <c r="A605" s="2">
        <v>604</v>
      </c>
      <c r="B605" s="21" t="s">
        <v>768</v>
      </c>
      <c r="C605" t="s">
        <v>1</v>
      </c>
      <c r="D605" t="s">
        <v>4</v>
      </c>
      <c r="F605">
        <v>1</v>
      </c>
      <c r="H605">
        <v>1</v>
      </c>
      <c r="S605">
        <v>1</v>
      </c>
      <c r="W605">
        <v>1</v>
      </c>
      <c r="X605" s="2">
        <v>1</v>
      </c>
      <c r="Y605" t="s">
        <v>4</v>
      </c>
      <c r="AA605">
        <v>1</v>
      </c>
      <c r="AI605" s="19" t="s">
        <v>765</v>
      </c>
      <c r="AJ605" s="14" t="s">
        <v>312</v>
      </c>
      <c r="AK605">
        <v>5</v>
      </c>
    </row>
    <row r="606" spans="1:38" x14ac:dyDescent="0.3">
      <c r="A606" s="2">
        <v>605</v>
      </c>
      <c r="B606" s="21" t="s">
        <v>768</v>
      </c>
      <c r="C606" t="s">
        <v>1</v>
      </c>
      <c r="D606" t="s">
        <v>3</v>
      </c>
      <c r="E606" s="2">
        <v>1</v>
      </c>
      <c r="F606">
        <v>1</v>
      </c>
      <c r="R606">
        <v>1</v>
      </c>
      <c r="X606" s="2">
        <v>1</v>
      </c>
      <c r="Y606" t="s">
        <v>4</v>
      </c>
      <c r="AD606">
        <v>1</v>
      </c>
      <c r="AH606">
        <v>1</v>
      </c>
      <c r="AI606" s="20">
        <v>7</v>
      </c>
      <c r="AJ606" s="14" t="s">
        <v>313</v>
      </c>
      <c r="AK606">
        <v>12</v>
      </c>
    </row>
    <row r="607" spans="1:38" x14ac:dyDescent="0.3">
      <c r="A607" s="2">
        <v>606</v>
      </c>
      <c r="B607" s="21" t="s">
        <v>768</v>
      </c>
      <c r="C607" t="s">
        <v>1</v>
      </c>
      <c r="D607" t="s">
        <v>4</v>
      </c>
      <c r="M607">
        <v>1</v>
      </c>
      <c r="O607">
        <v>1</v>
      </c>
      <c r="X607" s="2">
        <v>1</v>
      </c>
      <c r="Y607" t="s">
        <v>4</v>
      </c>
      <c r="Z607">
        <v>1</v>
      </c>
      <c r="AA607">
        <v>1</v>
      </c>
      <c r="AH607">
        <v>1</v>
      </c>
      <c r="AI607" s="20">
        <v>10</v>
      </c>
      <c r="AJ607" s="14" t="s">
        <v>314</v>
      </c>
      <c r="AK607">
        <v>2</v>
      </c>
    </row>
    <row r="608" spans="1:38" x14ac:dyDescent="0.3">
      <c r="A608" s="2">
        <v>607</v>
      </c>
      <c r="B608" s="21" t="s">
        <v>768</v>
      </c>
      <c r="C608" t="s">
        <v>2</v>
      </c>
      <c r="D608" t="s">
        <v>4</v>
      </c>
      <c r="M608">
        <v>1</v>
      </c>
      <c r="S608">
        <v>1</v>
      </c>
      <c r="X608" s="2">
        <v>1</v>
      </c>
      <c r="Y608" t="s">
        <v>4</v>
      </c>
      <c r="Z608">
        <v>1</v>
      </c>
      <c r="AH608">
        <v>1</v>
      </c>
      <c r="AI608" s="20">
        <v>9</v>
      </c>
      <c r="AJ608" s="14" t="s">
        <v>315</v>
      </c>
      <c r="AK608">
        <v>0</v>
      </c>
    </row>
    <row r="609" spans="1:38" x14ac:dyDescent="0.3">
      <c r="A609" s="2">
        <v>608</v>
      </c>
      <c r="B609" s="21" t="s">
        <v>768</v>
      </c>
      <c r="C609" t="s">
        <v>1</v>
      </c>
      <c r="D609" t="s">
        <v>3</v>
      </c>
      <c r="F609">
        <v>1</v>
      </c>
      <c r="H609">
        <v>1</v>
      </c>
      <c r="X609" s="2">
        <v>1</v>
      </c>
      <c r="Y609" t="s">
        <v>4</v>
      </c>
      <c r="Z609">
        <v>1</v>
      </c>
      <c r="AA609">
        <v>1</v>
      </c>
      <c r="AI609" s="20">
        <v>10</v>
      </c>
      <c r="AJ609" s="14" t="s">
        <v>316</v>
      </c>
      <c r="AK609">
        <v>1</v>
      </c>
    </row>
    <row r="610" spans="1:38" x14ac:dyDescent="0.3">
      <c r="A610" s="2">
        <v>609</v>
      </c>
      <c r="B610" s="21" t="s">
        <v>768</v>
      </c>
      <c r="C610" t="s">
        <v>2</v>
      </c>
      <c r="D610" t="s">
        <v>3</v>
      </c>
      <c r="F610">
        <v>1</v>
      </c>
      <c r="M610">
        <v>1</v>
      </c>
      <c r="V610">
        <v>1</v>
      </c>
      <c r="X610" s="2">
        <v>1</v>
      </c>
      <c r="Y610" t="s">
        <v>4</v>
      </c>
      <c r="Z610">
        <v>1</v>
      </c>
      <c r="AA610">
        <v>1</v>
      </c>
      <c r="AF610">
        <v>1</v>
      </c>
      <c r="AI610" s="20">
        <v>10</v>
      </c>
      <c r="AJ610" s="14" t="s">
        <v>317</v>
      </c>
      <c r="AK610">
        <v>0</v>
      </c>
    </row>
    <row r="611" spans="1:38" x14ac:dyDescent="0.3">
      <c r="A611" s="2">
        <v>610</v>
      </c>
      <c r="B611" s="21" t="s">
        <v>768</v>
      </c>
      <c r="C611" t="s">
        <v>2</v>
      </c>
      <c r="D611" t="s">
        <v>3</v>
      </c>
      <c r="M611">
        <v>1</v>
      </c>
      <c r="O611">
        <v>1</v>
      </c>
      <c r="X611" s="2">
        <v>99</v>
      </c>
      <c r="AI611" s="19" t="s">
        <v>765</v>
      </c>
      <c r="AJ611" s="14" t="s">
        <v>318</v>
      </c>
      <c r="AK611">
        <v>0</v>
      </c>
    </row>
    <row r="612" spans="1:38" x14ac:dyDescent="0.3">
      <c r="A612" s="2">
        <v>611</v>
      </c>
      <c r="B612" s="21" t="s">
        <v>768</v>
      </c>
      <c r="C612" t="s">
        <v>2</v>
      </c>
      <c r="D612" t="s">
        <v>3</v>
      </c>
      <c r="F612">
        <v>1</v>
      </c>
      <c r="H612">
        <v>1</v>
      </c>
      <c r="U612">
        <v>1</v>
      </c>
      <c r="V612">
        <v>1</v>
      </c>
      <c r="X612" s="2">
        <v>3</v>
      </c>
      <c r="AF612">
        <v>1</v>
      </c>
      <c r="AI612" s="20">
        <v>8</v>
      </c>
      <c r="AJ612" s="14" t="s">
        <v>319</v>
      </c>
      <c r="AK612">
        <v>0</v>
      </c>
    </row>
    <row r="613" spans="1:38" x14ac:dyDescent="0.3">
      <c r="A613" s="2">
        <v>612</v>
      </c>
      <c r="B613" s="21" t="s">
        <v>768</v>
      </c>
      <c r="C613" t="s">
        <v>2</v>
      </c>
      <c r="D613" t="s">
        <v>3</v>
      </c>
      <c r="G613">
        <v>1</v>
      </c>
      <c r="O613">
        <v>1</v>
      </c>
      <c r="X613" s="2">
        <v>1</v>
      </c>
      <c r="Y613" t="s">
        <v>4</v>
      </c>
      <c r="AE613">
        <v>1</v>
      </c>
      <c r="AI613" s="20">
        <v>7</v>
      </c>
      <c r="AJ613" s="14" t="s">
        <v>320</v>
      </c>
      <c r="AK613">
        <v>0</v>
      </c>
    </row>
    <row r="614" spans="1:38" x14ac:dyDescent="0.3">
      <c r="A614" s="2">
        <v>613</v>
      </c>
      <c r="B614" s="21" t="s">
        <v>768</v>
      </c>
      <c r="C614" t="s">
        <v>1</v>
      </c>
      <c r="D614" t="s">
        <v>3</v>
      </c>
      <c r="F614">
        <v>1</v>
      </c>
      <c r="L614">
        <v>1</v>
      </c>
      <c r="S614">
        <v>1</v>
      </c>
      <c r="X614" s="2">
        <v>1</v>
      </c>
      <c r="Y614" t="s">
        <v>4</v>
      </c>
      <c r="Z614">
        <v>1</v>
      </c>
      <c r="AA614">
        <v>1</v>
      </c>
      <c r="AI614" s="20">
        <v>5</v>
      </c>
      <c r="AJ614" s="14" t="s">
        <v>321</v>
      </c>
      <c r="AK614">
        <v>2</v>
      </c>
    </row>
    <row r="615" spans="1:38" x14ac:dyDescent="0.3">
      <c r="A615" s="2">
        <v>614</v>
      </c>
      <c r="B615" s="21" t="s">
        <v>768</v>
      </c>
      <c r="C615" t="s">
        <v>2</v>
      </c>
      <c r="D615" t="s">
        <v>3</v>
      </c>
      <c r="F615">
        <v>1</v>
      </c>
      <c r="O615">
        <v>1</v>
      </c>
      <c r="X615" s="2">
        <v>1</v>
      </c>
      <c r="Y615" t="s">
        <v>4</v>
      </c>
      <c r="AD615">
        <v>1</v>
      </c>
      <c r="AE615">
        <v>1</v>
      </c>
      <c r="AI615" s="20">
        <v>7</v>
      </c>
      <c r="AJ615" s="14" t="s">
        <v>322</v>
      </c>
      <c r="AK615">
        <v>1</v>
      </c>
    </row>
    <row r="616" spans="1:38" x14ac:dyDescent="0.3">
      <c r="A616" s="2">
        <v>615</v>
      </c>
      <c r="B616" s="21" t="s">
        <v>768</v>
      </c>
      <c r="C616" t="s">
        <v>1</v>
      </c>
      <c r="D616" t="s">
        <v>3</v>
      </c>
      <c r="H616">
        <v>1</v>
      </c>
      <c r="L616">
        <v>1</v>
      </c>
      <c r="O616">
        <v>1</v>
      </c>
      <c r="X616" s="2">
        <v>1</v>
      </c>
      <c r="Y616" t="s">
        <v>4</v>
      </c>
      <c r="AC616">
        <v>1</v>
      </c>
      <c r="AD616">
        <v>1</v>
      </c>
      <c r="AE616">
        <v>1</v>
      </c>
      <c r="AG616">
        <v>1</v>
      </c>
      <c r="AH616">
        <v>1</v>
      </c>
      <c r="AI616" s="20">
        <v>10</v>
      </c>
      <c r="AJ616" s="14" t="s">
        <v>323</v>
      </c>
      <c r="AK616">
        <v>12</v>
      </c>
    </row>
    <row r="617" spans="1:38" x14ac:dyDescent="0.3">
      <c r="A617" s="2">
        <v>616</v>
      </c>
      <c r="B617" s="21" t="s">
        <v>768</v>
      </c>
      <c r="C617" t="s">
        <v>1</v>
      </c>
      <c r="D617" t="s">
        <v>3</v>
      </c>
      <c r="F617">
        <v>1</v>
      </c>
      <c r="S617">
        <v>1</v>
      </c>
      <c r="X617" s="2">
        <v>1</v>
      </c>
      <c r="Y617" t="s">
        <v>4</v>
      </c>
      <c r="AD617">
        <v>1</v>
      </c>
      <c r="AI617" s="20">
        <v>8</v>
      </c>
      <c r="AJ617" s="14" t="s">
        <v>324</v>
      </c>
      <c r="AK617">
        <v>1</v>
      </c>
    </row>
    <row r="618" spans="1:38" x14ac:dyDescent="0.3">
      <c r="A618" s="2">
        <v>617</v>
      </c>
      <c r="B618" s="21" t="s">
        <v>768</v>
      </c>
      <c r="C618" t="s">
        <v>1</v>
      </c>
      <c r="D618" t="s">
        <v>3</v>
      </c>
      <c r="H618">
        <v>1</v>
      </c>
      <c r="P618">
        <v>1</v>
      </c>
      <c r="X618" s="2">
        <v>2</v>
      </c>
      <c r="Z618">
        <v>1</v>
      </c>
      <c r="AH618">
        <v>1</v>
      </c>
      <c r="AI618" s="20">
        <v>10</v>
      </c>
      <c r="AJ618" s="14" t="s">
        <v>292</v>
      </c>
      <c r="AK618">
        <v>0</v>
      </c>
    </row>
    <row r="619" spans="1:38" x14ac:dyDescent="0.3">
      <c r="A619" s="2">
        <v>618</v>
      </c>
      <c r="B619" s="21" t="s">
        <v>768</v>
      </c>
      <c r="C619" t="s">
        <v>2</v>
      </c>
      <c r="D619" t="s">
        <v>3</v>
      </c>
      <c r="F619">
        <v>1</v>
      </c>
      <c r="U619">
        <v>1</v>
      </c>
      <c r="X619" s="2">
        <v>1</v>
      </c>
      <c r="Y619" t="s">
        <v>4</v>
      </c>
      <c r="AA619">
        <v>1</v>
      </c>
      <c r="AH619">
        <v>1</v>
      </c>
      <c r="AI619" s="20">
        <v>7</v>
      </c>
      <c r="AJ619" s="14" t="s">
        <v>325</v>
      </c>
      <c r="AK619">
        <v>1</v>
      </c>
      <c r="AL619">
        <v>2</v>
      </c>
    </row>
    <row r="620" spans="1:38" x14ac:dyDescent="0.3">
      <c r="A620" s="2">
        <v>619</v>
      </c>
      <c r="B620" s="21" t="s">
        <v>768</v>
      </c>
      <c r="C620" t="s">
        <v>2</v>
      </c>
      <c r="D620" t="s">
        <v>3</v>
      </c>
      <c r="L620">
        <v>1</v>
      </c>
      <c r="U620">
        <v>1</v>
      </c>
      <c r="X620" s="2">
        <v>1</v>
      </c>
      <c r="Y620" t="s">
        <v>4</v>
      </c>
      <c r="AG620">
        <v>1</v>
      </c>
      <c r="AI620" s="20">
        <v>10</v>
      </c>
      <c r="AJ620" s="14" t="s">
        <v>326</v>
      </c>
      <c r="AK620">
        <v>2</v>
      </c>
    </row>
    <row r="621" spans="1:38" x14ac:dyDescent="0.3">
      <c r="A621" s="2">
        <v>620</v>
      </c>
      <c r="B621" s="21" t="s">
        <v>768</v>
      </c>
      <c r="C621" t="s">
        <v>2</v>
      </c>
      <c r="D621" t="s">
        <v>3</v>
      </c>
      <c r="F621">
        <v>1</v>
      </c>
      <c r="L621">
        <v>1</v>
      </c>
      <c r="U621">
        <v>1</v>
      </c>
      <c r="X621" s="2">
        <v>1</v>
      </c>
      <c r="Y621" t="s">
        <v>4</v>
      </c>
      <c r="AD621">
        <v>1</v>
      </c>
      <c r="AH621">
        <v>1</v>
      </c>
      <c r="AI621" s="20">
        <v>3</v>
      </c>
      <c r="AJ621" s="14" t="s">
        <v>327</v>
      </c>
      <c r="AK621">
        <v>2</v>
      </c>
      <c r="AL621">
        <v>1</v>
      </c>
    </row>
    <row r="622" spans="1:38" x14ac:dyDescent="0.3">
      <c r="A622" s="2">
        <v>621</v>
      </c>
      <c r="B622" s="21" t="s">
        <v>768</v>
      </c>
      <c r="C622" t="s">
        <v>2</v>
      </c>
      <c r="D622" t="s">
        <v>3</v>
      </c>
      <c r="H622">
        <v>1</v>
      </c>
      <c r="R622">
        <v>1</v>
      </c>
      <c r="X622" s="2">
        <v>1</v>
      </c>
      <c r="Y622" t="s">
        <v>4</v>
      </c>
      <c r="Z622">
        <v>1</v>
      </c>
      <c r="AA622">
        <v>1</v>
      </c>
      <c r="AI622" s="20">
        <v>9</v>
      </c>
      <c r="AJ622" s="14" t="s">
        <v>328</v>
      </c>
      <c r="AK622">
        <v>1</v>
      </c>
    </row>
    <row r="623" spans="1:38" x14ac:dyDescent="0.3">
      <c r="A623" s="2">
        <v>622</v>
      </c>
      <c r="B623" s="21" t="s">
        <v>768</v>
      </c>
      <c r="C623" t="s">
        <v>2</v>
      </c>
      <c r="D623" t="s">
        <v>3</v>
      </c>
      <c r="F623">
        <v>1</v>
      </c>
      <c r="U623">
        <v>1</v>
      </c>
      <c r="X623" s="2">
        <v>1</v>
      </c>
      <c r="Y623" t="s">
        <v>4</v>
      </c>
      <c r="Z623">
        <v>1</v>
      </c>
      <c r="AA623">
        <v>1</v>
      </c>
      <c r="AE623">
        <v>1</v>
      </c>
      <c r="AF623">
        <v>1</v>
      </c>
      <c r="AI623" s="20">
        <v>8</v>
      </c>
      <c r="AJ623" s="14" t="s">
        <v>329</v>
      </c>
      <c r="AK623">
        <v>2</v>
      </c>
      <c r="AL623">
        <v>1</v>
      </c>
    </row>
    <row r="624" spans="1:38" x14ac:dyDescent="0.3">
      <c r="A624" s="2">
        <v>623</v>
      </c>
      <c r="B624" s="21" t="s">
        <v>768</v>
      </c>
      <c r="C624" t="s">
        <v>2</v>
      </c>
      <c r="D624" t="s">
        <v>4</v>
      </c>
      <c r="I624">
        <v>1</v>
      </c>
      <c r="V624">
        <v>1</v>
      </c>
      <c r="X624" s="2">
        <v>3</v>
      </c>
      <c r="Z624">
        <v>1</v>
      </c>
      <c r="AA624">
        <v>1</v>
      </c>
      <c r="AI624" s="20">
        <v>6</v>
      </c>
      <c r="AJ624" s="14" t="s">
        <v>330</v>
      </c>
      <c r="AK624">
        <v>2</v>
      </c>
      <c r="AL624">
        <v>1</v>
      </c>
    </row>
    <row r="625" spans="1:38" x14ac:dyDescent="0.3">
      <c r="A625" s="2">
        <v>624</v>
      </c>
      <c r="B625" s="21" t="s">
        <v>768</v>
      </c>
      <c r="C625" t="s">
        <v>2</v>
      </c>
      <c r="D625" t="s">
        <v>3</v>
      </c>
      <c r="G625">
        <v>1</v>
      </c>
      <c r="H625">
        <v>1</v>
      </c>
      <c r="S625">
        <v>1</v>
      </c>
      <c r="X625" s="2">
        <v>1</v>
      </c>
      <c r="Y625" t="s">
        <v>4</v>
      </c>
      <c r="Z625">
        <v>1</v>
      </c>
      <c r="AA625">
        <v>1</v>
      </c>
      <c r="AH625">
        <v>1</v>
      </c>
      <c r="AI625" s="20">
        <v>8</v>
      </c>
      <c r="AJ625" s="14" t="s">
        <v>331</v>
      </c>
      <c r="AK625">
        <v>2</v>
      </c>
    </row>
    <row r="626" spans="1:38" x14ac:dyDescent="0.3">
      <c r="A626" s="2">
        <v>625</v>
      </c>
      <c r="B626" s="21" t="s">
        <v>768</v>
      </c>
      <c r="C626" t="s">
        <v>1</v>
      </c>
      <c r="D626" t="s">
        <v>3</v>
      </c>
      <c r="F626">
        <v>1</v>
      </c>
      <c r="M626">
        <v>1</v>
      </c>
      <c r="S626">
        <v>1</v>
      </c>
      <c r="X626" s="2">
        <v>1</v>
      </c>
      <c r="Y626" t="s">
        <v>4</v>
      </c>
      <c r="AA626">
        <v>1</v>
      </c>
      <c r="AD626">
        <v>1</v>
      </c>
      <c r="AH626">
        <v>1</v>
      </c>
      <c r="AI626" s="20">
        <v>10</v>
      </c>
      <c r="AJ626" s="14" t="s">
        <v>317</v>
      </c>
      <c r="AK626">
        <v>0</v>
      </c>
    </row>
    <row r="627" spans="1:38" x14ac:dyDescent="0.3">
      <c r="A627" s="2">
        <v>626</v>
      </c>
      <c r="B627" s="21" t="s">
        <v>768</v>
      </c>
      <c r="C627" t="s">
        <v>2</v>
      </c>
      <c r="D627" t="s">
        <v>3</v>
      </c>
      <c r="H627">
        <v>1</v>
      </c>
      <c r="O627">
        <v>1</v>
      </c>
      <c r="X627" s="2">
        <v>1</v>
      </c>
      <c r="Y627" t="s">
        <v>3</v>
      </c>
      <c r="AB627">
        <v>1</v>
      </c>
      <c r="AE627">
        <v>1</v>
      </c>
      <c r="AF627">
        <v>1</v>
      </c>
      <c r="AI627" s="20">
        <v>7</v>
      </c>
      <c r="AJ627" s="14" t="s">
        <v>332</v>
      </c>
      <c r="AK627">
        <v>12</v>
      </c>
      <c r="AL627">
        <v>2</v>
      </c>
    </row>
    <row r="628" spans="1:38" x14ac:dyDescent="0.3">
      <c r="A628" s="2">
        <v>627</v>
      </c>
      <c r="B628" s="21" t="s">
        <v>768</v>
      </c>
      <c r="C628" t="s">
        <v>2</v>
      </c>
      <c r="D628" t="s">
        <v>3</v>
      </c>
      <c r="M628">
        <v>1</v>
      </c>
      <c r="U628">
        <v>1</v>
      </c>
      <c r="X628" s="2">
        <v>1</v>
      </c>
      <c r="Y628" t="s">
        <v>4</v>
      </c>
      <c r="AD628">
        <v>1</v>
      </c>
      <c r="AI628" s="20">
        <v>7</v>
      </c>
      <c r="AJ628" s="14" t="s">
        <v>333</v>
      </c>
      <c r="AK628">
        <v>2</v>
      </c>
      <c r="AL628">
        <v>1</v>
      </c>
    </row>
    <row r="629" spans="1:38" x14ac:dyDescent="0.3">
      <c r="A629" s="2">
        <v>628</v>
      </c>
      <c r="B629" s="21" t="s">
        <v>768</v>
      </c>
      <c r="C629" t="s">
        <v>2</v>
      </c>
      <c r="D629" t="s">
        <v>3</v>
      </c>
      <c r="E629" s="2">
        <v>1</v>
      </c>
      <c r="U629">
        <v>1</v>
      </c>
      <c r="X629" s="2">
        <v>1</v>
      </c>
      <c r="Y629" t="s">
        <v>4</v>
      </c>
      <c r="AD629">
        <v>1</v>
      </c>
      <c r="AI629" s="20">
        <v>9</v>
      </c>
      <c r="AJ629" s="14" t="s">
        <v>334</v>
      </c>
      <c r="AK629">
        <v>2</v>
      </c>
      <c r="AL629">
        <v>1</v>
      </c>
    </row>
    <row r="630" spans="1:38" x14ac:dyDescent="0.3">
      <c r="A630" s="2">
        <v>629</v>
      </c>
      <c r="B630" s="21" t="s">
        <v>768</v>
      </c>
      <c r="C630" t="s">
        <v>2</v>
      </c>
      <c r="D630" t="s">
        <v>3</v>
      </c>
      <c r="F630">
        <v>1</v>
      </c>
      <c r="U630">
        <v>1</v>
      </c>
      <c r="X630" s="2">
        <v>1</v>
      </c>
      <c r="Y630" t="s">
        <v>4</v>
      </c>
      <c r="Z630">
        <v>1</v>
      </c>
      <c r="AA630">
        <v>1</v>
      </c>
      <c r="AD630">
        <v>1</v>
      </c>
      <c r="AE630">
        <v>1</v>
      </c>
      <c r="AI630" s="20">
        <v>7</v>
      </c>
      <c r="AJ630" s="14" t="s">
        <v>335</v>
      </c>
      <c r="AK630">
        <v>2</v>
      </c>
    </row>
    <row r="631" spans="1:38" x14ac:dyDescent="0.3">
      <c r="A631" s="2">
        <v>630</v>
      </c>
      <c r="B631" s="21" t="s">
        <v>768</v>
      </c>
      <c r="C631" t="s">
        <v>1</v>
      </c>
      <c r="D631" t="s">
        <v>3</v>
      </c>
      <c r="E631" s="2">
        <v>1</v>
      </c>
      <c r="R631">
        <v>1</v>
      </c>
      <c r="X631" s="2">
        <v>1</v>
      </c>
      <c r="Y631" t="s">
        <v>4</v>
      </c>
      <c r="Z631">
        <v>1</v>
      </c>
      <c r="AA631">
        <v>1</v>
      </c>
      <c r="AI631" s="20">
        <v>8</v>
      </c>
      <c r="AJ631" s="14" t="s">
        <v>336</v>
      </c>
      <c r="AK631">
        <v>1</v>
      </c>
    </row>
    <row r="632" spans="1:38" x14ac:dyDescent="0.3">
      <c r="A632" s="2">
        <v>631</v>
      </c>
      <c r="B632" s="21" t="s">
        <v>768</v>
      </c>
      <c r="C632" t="s">
        <v>1</v>
      </c>
      <c r="D632" t="s">
        <v>4</v>
      </c>
      <c r="F632">
        <v>1</v>
      </c>
      <c r="M632">
        <v>1</v>
      </c>
      <c r="U632">
        <v>1</v>
      </c>
      <c r="X632" s="2">
        <v>1</v>
      </c>
      <c r="Y632" t="s">
        <v>4</v>
      </c>
      <c r="AB632">
        <v>1</v>
      </c>
      <c r="AE632">
        <v>1</v>
      </c>
      <c r="AH632">
        <v>1</v>
      </c>
      <c r="AI632" s="20">
        <v>7</v>
      </c>
      <c r="AJ632" s="14" t="s">
        <v>337</v>
      </c>
      <c r="AK632">
        <v>1</v>
      </c>
      <c r="AL632">
        <v>2</v>
      </c>
    </row>
    <row r="633" spans="1:38" x14ac:dyDescent="0.3">
      <c r="A633" s="2">
        <v>632</v>
      </c>
      <c r="B633" s="21" t="s">
        <v>768</v>
      </c>
      <c r="C633" t="s">
        <v>2</v>
      </c>
      <c r="D633" t="s">
        <v>3</v>
      </c>
      <c r="H633">
        <v>1</v>
      </c>
      <c r="R633">
        <v>1</v>
      </c>
      <c r="V633">
        <v>1</v>
      </c>
      <c r="X633" s="2">
        <v>1</v>
      </c>
      <c r="Y633" t="s">
        <v>4</v>
      </c>
      <c r="Z633">
        <v>1</v>
      </c>
      <c r="AA633">
        <v>1</v>
      </c>
      <c r="AH633">
        <v>1</v>
      </c>
      <c r="AI633" s="20">
        <v>6</v>
      </c>
      <c r="AJ633" s="14" t="s">
        <v>338</v>
      </c>
      <c r="AK633">
        <v>2</v>
      </c>
      <c r="AL633">
        <v>12</v>
      </c>
    </row>
    <row r="634" spans="1:38" x14ac:dyDescent="0.3">
      <c r="A634" s="2">
        <v>633</v>
      </c>
      <c r="B634" s="21" t="s">
        <v>768</v>
      </c>
      <c r="C634" t="s">
        <v>2</v>
      </c>
      <c r="D634" t="s">
        <v>3</v>
      </c>
      <c r="F634">
        <v>1</v>
      </c>
      <c r="H634">
        <v>1</v>
      </c>
      <c r="O634">
        <v>1</v>
      </c>
      <c r="X634" s="2">
        <v>1</v>
      </c>
      <c r="Y634" t="s">
        <v>4</v>
      </c>
      <c r="AB634">
        <v>1</v>
      </c>
      <c r="AE634">
        <v>1</v>
      </c>
      <c r="AH634">
        <v>1</v>
      </c>
      <c r="AI634" s="20">
        <v>8</v>
      </c>
      <c r="AJ634" s="14" t="s">
        <v>339</v>
      </c>
      <c r="AK634">
        <v>2</v>
      </c>
    </row>
    <row r="635" spans="1:38" x14ac:dyDescent="0.3">
      <c r="A635" s="2">
        <v>634</v>
      </c>
      <c r="B635" s="21" t="s">
        <v>768</v>
      </c>
      <c r="C635" t="s">
        <v>2</v>
      </c>
      <c r="D635" t="s">
        <v>3</v>
      </c>
      <c r="H635">
        <v>1</v>
      </c>
      <c r="S635">
        <v>1</v>
      </c>
      <c r="V635">
        <v>1</v>
      </c>
      <c r="X635" s="2">
        <v>1</v>
      </c>
      <c r="Y635" t="s">
        <v>3</v>
      </c>
      <c r="Z635">
        <v>1</v>
      </c>
      <c r="AA635">
        <v>1</v>
      </c>
      <c r="AH635">
        <v>1</v>
      </c>
      <c r="AI635" s="20">
        <v>10</v>
      </c>
      <c r="AJ635" s="14" t="s">
        <v>340</v>
      </c>
      <c r="AK635">
        <v>0</v>
      </c>
    </row>
    <row r="636" spans="1:38" x14ac:dyDescent="0.3">
      <c r="A636" s="2">
        <v>635</v>
      </c>
      <c r="B636" s="21" t="s">
        <v>768</v>
      </c>
      <c r="C636" t="s">
        <v>2</v>
      </c>
      <c r="D636" t="s">
        <v>4</v>
      </c>
      <c r="E636" s="2">
        <v>1</v>
      </c>
      <c r="R636">
        <v>1</v>
      </c>
      <c r="V636">
        <v>1</v>
      </c>
      <c r="X636" s="2">
        <v>1</v>
      </c>
      <c r="Y636" t="s">
        <v>4</v>
      </c>
      <c r="AA636">
        <v>1</v>
      </c>
      <c r="AI636" s="20">
        <v>7</v>
      </c>
      <c r="AJ636" s="14" t="s">
        <v>341</v>
      </c>
      <c r="AK636">
        <v>2</v>
      </c>
      <c r="AL636">
        <v>7</v>
      </c>
    </row>
    <row r="637" spans="1:38" x14ac:dyDescent="0.3">
      <c r="A637" s="2">
        <v>636</v>
      </c>
      <c r="B637" s="21" t="s">
        <v>768</v>
      </c>
      <c r="C637" t="s">
        <v>1</v>
      </c>
      <c r="D637" t="s">
        <v>3</v>
      </c>
      <c r="F637">
        <v>1</v>
      </c>
      <c r="H637">
        <v>1</v>
      </c>
      <c r="R637">
        <v>1</v>
      </c>
      <c r="W637">
        <v>1</v>
      </c>
      <c r="X637" s="2">
        <v>1</v>
      </c>
      <c r="Y637" t="s">
        <v>4</v>
      </c>
      <c r="AF637">
        <v>1</v>
      </c>
      <c r="AI637" s="20">
        <v>8</v>
      </c>
      <c r="AJ637" s="14" t="s">
        <v>342</v>
      </c>
      <c r="AK637">
        <v>2</v>
      </c>
    </row>
    <row r="638" spans="1:38" x14ac:dyDescent="0.3">
      <c r="A638" s="2">
        <v>637</v>
      </c>
      <c r="B638" s="21" t="s">
        <v>768</v>
      </c>
      <c r="C638" t="s">
        <v>1</v>
      </c>
      <c r="D638" t="s">
        <v>3</v>
      </c>
      <c r="F638">
        <v>1</v>
      </c>
      <c r="U638">
        <v>1</v>
      </c>
      <c r="X638" s="2">
        <v>1</v>
      </c>
      <c r="Y638" t="s">
        <v>4</v>
      </c>
      <c r="Z638">
        <v>1</v>
      </c>
      <c r="AA638">
        <v>1</v>
      </c>
      <c r="AH638">
        <v>1</v>
      </c>
      <c r="AI638" s="20">
        <v>8</v>
      </c>
      <c r="AJ638" s="14" t="s">
        <v>343</v>
      </c>
      <c r="AK638">
        <v>12</v>
      </c>
    </row>
    <row r="639" spans="1:38" x14ac:dyDescent="0.3">
      <c r="A639" s="2">
        <v>638</v>
      </c>
      <c r="B639" s="21" t="s">
        <v>768</v>
      </c>
      <c r="C639" t="s">
        <v>2</v>
      </c>
      <c r="D639" t="s">
        <v>3</v>
      </c>
      <c r="F639">
        <v>1</v>
      </c>
      <c r="H639">
        <v>1</v>
      </c>
      <c r="R639">
        <v>1</v>
      </c>
      <c r="X639" s="2">
        <v>1</v>
      </c>
      <c r="Y639" t="s">
        <v>4</v>
      </c>
      <c r="AF639">
        <v>1</v>
      </c>
      <c r="AI639" s="20">
        <v>9</v>
      </c>
      <c r="AJ639" s="14" t="s">
        <v>344</v>
      </c>
      <c r="AK639">
        <v>2</v>
      </c>
    </row>
    <row r="640" spans="1:38" x14ac:dyDescent="0.3">
      <c r="A640" s="2">
        <v>639</v>
      </c>
      <c r="B640" s="21" t="s">
        <v>768</v>
      </c>
      <c r="C640" t="s">
        <v>1</v>
      </c>
      <c r="D640" t="s">
        <v>3</v>
      </c>
      <c r="M640">
        <v>1</v>
      </c>
      <c r="V640">
        <v>1</v>
      </c>
      <c r="X640" s="2">
        <v>1</v>
      </c>
      <c r="Y640" t="s">
        <v>4</v>
      </c>
      <c r="Z640">
        <v>1</v>
      </c>
      <c r="AA640">
        <v>1</v>
      </c>
      <c r="AI640" s="20">
        <v>8</v>
      </c>
      <c r="AJ640" s="14" t="s">
        <v>345</v>
      </c>
      <c r="AK640">
        <v>1</v>
      </c>
    </row>
    <row r="641" spans="1:38" x14ac:dyDescent="0.3">
      <c r="A641" s="2">
        <v>640</v>
      </c>
      <c r="B641" s="21" t="s">
        <v>768</v>
      </c>
      <c r="C641" t="s">
        <v>2</v>
      </c>
      <c r="D641" t="s">
        <v>3</v>
      </c>
      <c r="F641">
        <v>1</v>
      </c>
      <c r="H641">
        <v>1</v>
      </c>
      <c r="L641">
        <v>1</v>
      </c>
      <c r="O641">
        <v>1</v>
      </c>
      <c r="X641" s="2">
        <v>1</v>
      </c>
      <c r="Y641" t="s">
        <v>4</v>
      </c>
      <c r="AB641">
        <v>1</v>
      </c>
      <c r="AI641" s="20">
        <v>8</v>
      </c>
      <c r="AJ641" s="14" t="s">
        <v>317</v>
      </c>
      <c r="AK641">
        <v>0</v>
      </c>
    </row>
    <row r="642" spans="1:38" x14ac:dyDescent="0.3">
      <c r="A642" s="2">
        <v>641</v>
      </c>
      <c r="B642" s="21" t="s">
        <v>768</v>
      </c>
      <c r="C642" t="s">
        <v>2</v>
      </c>
      <c r="D642" t="s">
        <v>3</v>
      </c>
      <c r="M642">
        <v>1</v>
      </c>
      <c r="V642">
        <v>1</v>
      </c>
      <c r="X642" s="2">
        <v>1</v>
      </c>
      <c r="Y642" t="s">
        <v>4</v>
      </c>
      <c r="Z642">
        <v>1</v>
      </c>
      <c r="AA642">
        <v>1</v>
      </c>
      <c r="AD642">
        <v>1</v>
      </c>
      <c r="AF642">
        <v>1</v>
      </c>
      <c r="AG642">
        <v>1</v>
      </c>
      <c r="AH642">
        <v>1</v>
      </c>
      <c r="AI642" s="20">
        <v>5</v>
      </c>
      <c r="AJ642" s="14" t="s">
        <v>346</v>
      </c>
      <c r="AK642">
        <v>2</v>
      </c>
      <c r="AL642">
        <v>12</v>
      </c>
    </row>
    <row r="643" spans="1:38" x14ac:dyDescent="0.3">
      <c r="A643" s="2">
        <v>642</v>
      </c>
      <c r="B643" s="21" t="s">
        <v>768</v>
      </c>
      <c r="C643" t="s">
        <v>1</v>
      </c>
      <c r="D643" t="s">
        <v>3</v>
      </c>
      <c r="F643">
        <v>1</v>
      </c>
      <c r="X643" s="2">
        <v>99</v>
      </c>
      <c r="AI643" s="19" t="s">
        <v>765</v>
      </c>
      <c r="AJ643" s="14" t="s">
        <v>347</v>
      </c>
      <c r="AK643">
        <v>0</v>
      </c>
    </row>
    <row r="644" spans="1:38" x14ac:dyDescent="0.3">
      <c r="A644" s="2">
        <v>643</v>
      </c>
      <c r="B644" s="21" t="s">
        <v>768</v>
      </c>
      <c r="C644" t="s">
        <v>1</v>
      </c>
      <c r="D644" t="s">
        <v>4</v>
      </c>
      <c r="F644">
        <v>1</v>
      </c>
      <c r="G644">
        <v>1</v>
      </c>
      <c r="V644">
        <v>1</v>
      </c>
      <c r="X644" s="2">
        <v>1</v>
      </c>
      <c r="Y644" t="s">
        <v>3</v>
      </c>
      <c r="Z644">
        <v>1</v>
      </c>
      <c r="AA644">
        <v>1</v>
      </c>
      <c r="AH644">
        <v>1</v>
      </c>
      <c r="AI644" s="20">
        <v>10</v>
      </c>
      <c r="AJ644" s="14" t="s">
        <v>348</v>
      </c>
      <c r="AK644">
        <v>0</v>
      </c>
    </row>
    <row r="645" spans="1:38" x14ac:dyDescent="0.3">
      <c r="A645" s="2">
        <v>644</v>
      </c>
      <c r="B645" s="21" t="s">
        <v>768</v>
      </c>
      <c r="C645" t="s">
        <v>1</v>
      </c>
      <c r="D645" t="s">
        <v>3</v>
      </c>
      <c r="G645">
        <v>1</v>
      </c>
      <c r="M645">
        <v>1</v>
      </c>
      <c r="U645">
        <v>1</v>
      </c>
      <c r="X645" s="2">
        <v>1</v>
      </c>
      <c r="Y645" t="s">
        <v>3</v>
      </c>
      <c r="AF645">
        <v>1</v>
      </c>
      <c r="AI645" s="20">
        <v>10</v>
      </c>
      <c r="AJ645" s="14" t="s">
        <v>349</v>
      </c>
      <c r="AK645">
        <v>0</v>
      </c>
    </row>
    <row r="646" spans="1:38" x14ac:dyDescent="0.3">
      <c r="A646" s="2">
        <v>645</v>
      </c>
      <c r="B646" s="21" t="s">
        <v>768</v>
      </c>
      <c r="C646" t="s">
        <v>2</v>
      </c>
      <c r="D646" t="s">
        <v>3</v>
      </c>
      <c r="H646">
        <v>1</v>
      </c>
      <c r="O646">
        <v>1</v>
      </c>
      <c r="X646" s="2">
        <v>1</v>
      </c>
      <c r="Y646" t="s">
        <v>4</v>
      </c>
      <c r="Z646">
        <v>1</v>
      </c>
      <c r="AA646">
        <v>1</v>
      </c>
      <c r="AI646" s="20">
        <v>8</v>
      </c>
      <c r="AJ646" s="14" t="s">
        <v>350</v>
      </c>
      <c r="AK646">
        <v>2</v>
      </c>
    </row>
    <row r="647" spans="1:38" x14ac:dyDescent="0.3">
      <c r="A647" s="2">
        <v>646</v>
      </c>
      <c r="B647" s="21" t="s">
        <v>768</v>
      </c>
      <c r="C647" t="s">
        <v>2</v>
      </c>
      <c r="D647" t="s">
        <v>3</v>
      </c>
      <c r="H647">
        <v>1</v>
      </c>
      <c r="X647" s="2">
        <v>1</v>
      </c>
      <c r="Y647" t="s">
        <v>4</v>
      </c>
      <c r="Z647">
        <v>1</v>
      </c>
      <c r="AF647">
        <v>1</v>
      </c>
      <c r="AI647" s="20">
        <v>5</v>
      </c>
      <c r="AJ647" s="14" t="s">
        <v>351</v>
      </c>
      <c r="AK647">
        <v>5</v>
      </c>
    </row>
    <row r="648" spans="1:38" x14ac:dyDescent="0.3">
      <c r="A648" s="2">
        <v>647</v>
      </c>
      <c r="B648" s="21" t="s">
        <v>768</v>
      </c>
      <c r="C648" t="s">
        <v>2</v>
      </c>
      <c r="D648" t="s">
        <v>3</v>
      </c>
      <c r="F648">
        <v>1</v>
      </c>
      <c r="G648">
        <v>1</v>
      </c>
      <c r="O648">
        <v>1</v>
      </c>
      <c r="W648">
        <v>1</v>
      </c>
      <c r="X648" s="2">
        <v>1</v>
      </c>
      <c r="Y648" t="s">
        <v>4</v>
      </c>
      <c r="AD648">
        <v>1</v>
      </c>
      <c r="AI648" s="20">
        <v>5</v>
      </c>
      <c r="AJ648" s="14" t="s">
        <v>352</v>
      </c>
      <c r="AK648">
        <v>2</v>
      </c>
      <c r="AL648">
        <v>12</v>
      </c>
    </row>
    <row r="649" spans="1:38" x14ac:dyDescent="0.3">
      <c r="A649" s="2">
        <v>648</v>
      </c>
      <c r="B649" s="21" t="s">
        <v>768</v>
      </c>
      <c r="C649" t="s">
        <v>1</v>
      </c>
      <c r="D649" t="s">
        <v>3</v>
      </c>
      <c r="F649">
        <v>1</v>
      </c>
      <c r="O649">
        <v>1</v>
      </c>
      <c r="P649">
        <v>1</v>
      </c>
      <c r="Q649">
        <v>1</v>
      </c>
      <c r="R649">
        <v>1</v>
      </c>
      <c r="S649">
        <v>1</v>
      </c>
      <c r="X649" s="2">
        <v>1</v>
      </c>
      <c r="Y649" t="s">
        <v>4</v>
      </c>
      <c r="AD649">
        <v>1</v>
      </c>
      <c r="AI649" s="20">
        <v>5</v>
      </c>
      <c r="AJ649" s="14" t="s">
        <v>353</v>
      </c>
      <c r="AK649">
        <v>7</v>
      </c>
    </row>
    <row r="650" spans="1:38" x14ac:dyDescent="0.3">
      <c r="A650" s="2">
        <v>649</v>
      </c>
      <c r="B650" s="21" t="s">
        <v>768</v>
      </c>
      <c r="C650" t="s">
        <v>1</v>
      </c>
      <c r="D650" t="s">
        <v>4</v>
      </c>
      <c r="I650">
        <v>1</v>
      </c>
      <c r="U650">
        <v>1</v>
      </c>
      <c r="X650" s="2">
        <v>1</v>
      </c>
      <c r="Y650" t="s">
        <v>3</v>
      </c>
      <c r="Z650">
        <v>1</v>
      </c>
      <c r="AA650">
        <v>1</v>
      </c>
      <c r="AI650" s="20">
        <v>7</v>
      </c>
      <c r="AJ650" s="14" t="s">
        <v>354</v>
      </c>
      <c r="AK650">
        <v>2</v>
      </c>
      <c r="AL650">
        <v>12</v>
      </c>
    </row>
    <row r="651" spans="1:38" x14ac:dyDescent="0.3">
      <c r="A651" s="2">
        <v>650</v>
      </c>
      <c r="B651" s="21" t="s">
        <v>768</v>
      </c>
      <c r="C651" t="s">
        <v>2</v>
      </c>
      <c r="D651" t="s">
        <v>4</v>
      </c>
      <c r="I651">
        <v>1</v>
      </c>
      <c r="M651">
        <v>1</v>
      </c>
      <c r="T651">
        <v>1</v>
      </c>
      <c r="V651">
        <v>1</v>
      </c>
      <c r="X651" s="2">
        <v>2</v>
      </c>
      <c r="Z651">
        <v>1</v>
      </c>
      <c r="AA651">
        <v>1</v>
      </c>
      <c r="AI651" s="20">
        <v>8</v>
      </c>
      <c r="AJ651" s="14" t="s">
        <v>355</v>
      </c>
      <c r="AK651">
        <v>14</v>
      </c>
    </row>
    <row r="652" spans="1:38" x14ac:dyDescent="0.3">
      <c r="A652" s="2">
        <v>651</v>
      </c>
      <c r="B652" s="21" t="s">
        <v>768</v>
      </c>
      <c r="C652" t="s">
        <v>2</v>
      </c>
      <c r="D652" t="s">
        <v>3</v>
      </c>
      <c r="E652" s="2">
        <v>1</v>
      </c>
      <c r="F652">
        <v>1</v>
      </c>
      <c r="X652" s="2">
        <v>1</v>
      </c>
      <c r="Y652" t="s">
        <v>3</v>
      </c>
      <c r="Z652">
        <v>1</v>
      </c>
      <c r="AA652">
        <v>1</v>
      </c>
      <c r="AI652" s="20">
        <v>8</v>
      </c>
      <c r="AJ652" s="14" t="s">
        <v>356</v>
      </c>
      <c r="AK652">
        <v>1</v>
      </c>
    </row>
    <row r="653" spans="1:38" x14ac:dyDescent="0.3">
      <c r="A653" s="2">
        <v>652</v>
      </c>
      <c r="B653" s="21" t="s">
        <v>768</v>
      </c>
      <c r="C653" t="s">
        <v>2</v>
      </c>
      <c r="D653" t="s">
        <v>3</v>
      </c>
      <c r="H653">
        <v>1</v>
      </c>
      <c r="M653">
        <v>1</v>
      </c>
      <c r="R653">
        <v>1</v>
      </c>
      <c r="V653">
        <v>1</v>
      </c>
      <c r="X653" s="2">
        <v>1</v>
      </c>
      <c r="Y653" t="s">
        <v>4</v>
      </c>
      <c r="Z653">
        <v>1</v>
      </c>
      <c r="AA653">
        <v>1</v>
      </c>
      <c r="AE653">
        <v>1</v>
      </c>
      <c r="AI653" s="20">
        <v>10</v>
      </c>
      <c r="AJ653" s="14" t="s">
        <v>317</v>
      </c>
      <c r="AK653">
        <v>0</v>
      </c>
    </row>
    <row r="654" spans="1:38" x14ac:dyDescent="0.3">
      <c r="A654" s="2">
        <v>653</v>
      </c>
      <c r="B654" s="21" t="s">
        <v>768</v>
      </c>
      <c r="C654" t="s">
        <v>2</v>
      </c>
      <c r="D654" t="s">
        <v>3</v>
      </c>
      <c r="F654">
        <v>1</v>
      </c>
      <c r="X654" s="2">
        <v>1</v>
      </c>
      <c r="Y654" t="s">
        <v>4</v>
      </c>
      <c r="AG654">
        <v>1</v>
      </c>
      <c r="AI654" s="20">
        <v>4</v>
      </c>
      <c r="AJ654" s="14" t="s">
        <v>357</v>
      </c>
      <c r="AK654">
        <v>2</v>
      </c>
    </row>
    <row r="655" spans="1:38" x14ac:dyDescent="0.3">
      <c r="A655" s="2">
        <v>654</v>
      </c>
      <c r="B655" s="21" t="s">
        <v>768</v>
      </c>
      <c r="C655" t="s">
        <v>2</v>
      </c>
      <c r="D655" t="s">
        <v>3</v>
      </c>
      <c r="F655">
        <v>1</v>
      </c>
      <c r="U655">
        <v>1</v>
      </c>
      <c r="V655">
        <v>1</v>
      </c>
      <c r="X655" s="2">
        <v>1</v>
      </c>
      <c r="Y655" t="s">
        <v>4</v>
      </c>
      <c r="Z655">
        <v>1</v>
      </c>
      <c r="AA655">
        <v>1</v>
      </c>
      <c r="AI655" s="20">
        <v>9</v>
      </c>
      <c r="AJ655" s="14" t="s">
        <v>317</v>
      </c>
      <c r="AK655">
        <v>0</v>
      </c>
    </row>
    <row r="656" spans="1:38" x14ac:dyDescent="0.3">
      <c r="A656" s="2">
        <v>655</v>
      </c>
      <c r="B656" s="21" t="s">
        <v>768</v>
      </c>
      <c r="C656" t="s">
        <v>1</v>
      </c>
      <c r="D656" t="s">
        <v>3</v>
      </c>
      <c r="H656">
        <v>1</v>
      </c>
      <c r="X656" s="2">
        <v>1</v>
      </c>
      <c r="Y656" t="s">
        <v>4</v>
      </c>
      <c r="AD656">
        <v>1</v>
      </c>
      <c r="AI656" s="20">
        <v>8</v>
      </c>
      <c r="AJ656" s="14" t="s">
        <v>317</v>
      </c>
      <c r="AK656">
        <v>0</v>
      </c>
    </row>
    <row r="657" spans="1:38" x14ac:dyDescent="0.3">
      <c r="A657" s="2">
        <v>656</v>
      </c>
      <c r="B657" s="21" t="s">
        <v>768</v>
      </c>
      <c r="C657" t="s">
        <v>2</v>
      </c>
      <c r="D657" t="s">
        <v>3</v>
      </c>
      <c r="F657">
        <v>1</v>
      </c>
      <c r="V657">
        <v>1</v>
      </c>
      <c r="X657" s="2">
        <v>1</v>
      </c>
      <c r="Y657" t="s">
        <v>4</v>
      </c>
      <c r="Z657">
        <v>1</v>
      </c>
      <c r="AA657">
        <v>1</v>
      </c>
      <c r="AI657" s="20">
        <v>8</v>
      </c>
      <c r="AJ657" s="14" t="s">
        <v>358</v>
      </c>
      <c r="AK657">
        <v>12</v>
      </c>
    </row>
    <row r="658" spans="1:38" x14ac:dyDescent="0.3">
      <c r="A658" s="2">
        <v>657</v>
      </c>
      <c r="B658" s="21" t="s">
        <v>768</v>
      </c>
      <c r="C658" t="s">
        <v>2</v>
      </c>
      <c r="D658" t="s">
        <v>3</v>
      </c>
      <c r="L658">
        <v>1</v>
      </c>
      <c r="O658">
        <v>1</v>
      </c>
      <c r="X658" s="2">
        <v>1</v>
      </c>
      <c r="Y658" t="s">
        <v>4</v>
      </c>
      <c r="AE658">
        <v>1</v>
      </c>
      <c r="AH658">
        <v>1</v>
      </c>
      <c r="AI658" s="20">
        <v>8</v>
      </c>
      <c r="AJ658" s="14" t="s">
        <v>359</v>
      </c>
      <c r="AK658">
        <v>2</v>
      </c>
    </row>
    <row r="659" spans="1:38" x14ac:dyDescent="0.3">
      <c r="A659" s="2">
        <v>658</v>
      </c>
      <c r="B659" s="21" t="s">
        <v>768</v>
      </c>
      <c r="C659" t="s">
        <v>2</v>
      </c>
      <c r="D659" t="s">
        <v>3</v>
      </c>
      <c r="F659">
        <v>1</v>
      </c>
      <c r="S659">
        <v>1</v>
      </c>
      <c r="X659" s="2">
        <v>1</v>
      </c>
      <c r="Y659" t="s">
        <v>4</v>
      </c>
      <c r="AF659">
        <v>1</v>
      </c>
      <c r="AI659" s="20">
        <v>8</v>
      </c>
      <c r="AJ659" s="14" t="s">
        <v>360</v>
      </c>
      <c r="AK659">
        <v>12</v>
      </c>
    </row>
    <row r="660" spans="1:38" x14ac:dyDescent="0.3">
      <c r="A660" s="2">
        <v>659</v>
      </c>
      <c r="B660" s="21" t="s">
        <v>768</v>
      </c>
      <c r="C660" t="s">
        <v>2</v>
      </c>
      <c r="D660" t="s">
        <v>3</v>
      </c>
      <c r="N660">
        <v>99</v>
      </c>
      <c r="X660" s="2">
        <v>1</v>
      </c>
      <c r="Y660" t="s">
        <v>4</v>
      </c>
      <c r="AB660">
        <v>1</v>
      </c>
      <c r="AE660">
        <v>1</v>
      </c>
      <c r="AG660">
        <v>1</v>
      </c>
      <c r="AH660">
        <v>1</v>
      </c>
      <c r="AI660" s="20">
        <v>4</v>
      </c>
      <c r="AJ660" s="14" t="s">
        <v>361</v>
      </c>
      <c r="AK660">
        <v>2</v>
      </c>
      <c r="AL660">
        <v>1</v>
      </c>
    </row>
    <row r="661" spans="1:38" x14ac:dyDescent="0.3">
      <c r="A661" s="2">
        <v>660</v>
      </c>
      <c r="B661" s="21" t="s">
        <v>768</v>
      </c>
      <c r="C661" t="s">
        <v>2</v>
      </c>
      <c r="D661" t="s">
        <v>3</v>
      </c>
      <c r="M661">
        <v>1</v>
      </c>
      <c r="S661">
        <v>1</v>
      </c>
      <c r="X661" s="2">
        <v>1</v>
      </c>
      <c r="Y661" t="s">
        <v>3</v>
      </c>
      <c r="AA661">
        <v>1</v>
      </c>
      <c r="AB661">
        <v>1</v>
      </c>
      <c r="AH661">
        <v>1</v>
      </c>
      <c r="AI661" s="20">
        <v>7</v>
      </c>
      <c r="AJ661" s="14" t="s">
        <v>362</v>
      </c>
      <c r="AK661">
        <v>12</v>
      </c>
    </row>
    <row r="662" spans="1:38" x14ac:dyDescent="0.3">
      <c r="A662" s="2">
        <v>661</v>
      </c>
      <c r="B662" s="21" t="s">
        <v>768</v>
      </c>
      <c r="C662" t="s">
        <v>1</v>
      </c>
      <c r="D662" t="s">
        <v>3</v>
      </c>
      <c r="F662">
        <v>1</v>
      </c>
      <c r="X662" s="2">
        <v>1</v>
      </c>
      <c r="Y662" t="s">
        <v>3</v>
      </c>
      <c r="AD662">
        <v>1</v>
      </c>
      <c r="AI662" s="20">
        <v>8</v>
      </c>
      <c r="AJ662" s="14" t="s">
        <v>363</v>
      </c>
      <c r="AK662">
        <v>1</v>
      </c>
    </row>
    <row r="663" spans="1:38" x14ac:dyDescent="0.3">
      <c r="A663" s="2">
        <v>662</v>
      </c>
      <c r="B663" s="21" t="s">
        <v>768</v>
      </c>
      <c r="C663" t="s">
        <v>2</v>
      </c>
      <c r="D663" t="s">
        <v>3</v>
      </c>
      <c r="F663">
        <v>1</v>
      </c>
      <c r="O663">
        <v>1</v>
      </c>
      <c r="X663" s="2">
        <v>1</v>
      </c>
      <c r="Y663" t="s">
        <v>4</v>
      </c>
      <c r="AD663">
        <v>1</v>
      </c>
      <c r="AI663" s="20">
        <v>8</v>
      </c>
      <c r="AJ663" s="14" t="s">
        <v>364</v>
      </c>
      <c r="AK663">
        <v>1</v>
      </c>
      <c r="AL663">
        <v>2</v>
      </c>
    </row>
    <row r="664" spans="1:38" x14ac:dyDescent="0.3">
      <c r="A664" s="2">
        <v>663</v>
      </c>
      <c r="B664" s="21" t="s">
        <v>768</v>
      </c>
      <c r="C664" t="s">
        <v>1</v>
      </c>
      <c r="D664" t="s">
        <v>3</v>
      </c>
      <c r="L664">
        <v>1</v>
      </c>
      <c r="X664" s="2">
        <v>1</v>
      </c>
      <c r="Y664" t="s">
        <v>4</v>
      </c>
      <c r="AF664">
        <v>1</v>
      </c>
      <c r="AI664" s="20">
        <v>6</v>
      </c>
      <c r="AJ664" s="14" t="s">
        <v>365</v>
      </c>
      <c r="AK664">
        <v>2</v>
      </c>
    </row>
    <row r="665" spans="1:38" x14ac:dyDescent="0.3">
      <c r="A665" s="2">
        <v>664</v>
      </c>
      <c r="B665" s="21" t="s">
        <v>768</v>
      </c>
      <c r="C665" t="s">
        <v>2</v>
      </c>
      <c r="D665" t="s">
        <v>3</v>
      </c>
      <c r="L665">
        <v>1</v>
      </c>
      <c r="X665" s="2">
        <v>1</v>
      </c>
      <c r="Y665" t="s">
        <v>4</v>
      </c>
      <c r="Z665">
        <v>1</v>
      </c>
      <c r="AA665">
        <v>1</v>
      </c>
      <c r="AH665">
        <v>1</v>
      </c>
      <c r="AI665" s="20">
        <v>8</v>
      </c>
      <c r="AJ665" s="14" t="s">
        <v>366</v>
      </c>
      <c r="AK665">
        <v>1</v>
      </c>
    </row>
    <row r="666" spans="1:38" x14ac:dyDescent="0.3">
      <c r="A666" s="2">
        <v>665</v>
      </c>
      <c r="B666" s="21" t="s">
        <v>768</v>
      </c>
      <c r="C666" t="s">
        <v>2</v>
      </c>
      <c r="D666" t="s">
        <v>4</v>
      </c>
      <c r="H666">
        <v>1</v>
      </c>
      <c r="O666">
        <v>1</v>
      </c>
      <c r="X666" s="2">
        <v>1</v>
      </c>
      <c r="Y666" t="s">
        <v>4</v>
      </c>
      <c r="AD666">
        <v>1</v>
      </c>
      <c r="AE666">
        <v>1</v>
      </c>
      <c r="AF666">
        <v>1</v>
      </c>
      <c r="AG666">
        <v>1</v>
      </c>
      <c r="AI666" s="20">
        <v>9</v>
      </c>
      <c r="AJ666" s="14" t="s">
        <v>317</v>
      </c>
      <c r="AK666">
        <v>0</v>
      </c>
    </row>
    <row r="667" spans="1:38" x14ac:dyDescent="0.3">
      <c r="A667" s="2">
        <v>666</v>
      </c>
      <c r="B667" s="21" t="s">
        <v>768</v>
      </c>
      <c r="C667" t="s">
        <v>1</v>
      </c>
      <c r="D667" t="s">
        <v>3</v>
      </c>
      <c r="E667" s="2">
        <v>1</v>
      </c>
      <c r="F667">
        <v>1</v>
      </c>
      <c r="X667" s="2">
        <v>1</v>
      </c>
      <c r="Y667" t="s">
        <v>4</v>
      </c>
      <c r="AA667">
        <v>1</v>
      </c>
      <c r="AI667" s="20">
        <v>6</v>
      </c>
      <c r="AJ667" s="14" t="s">
        <v>367</v>
      </c>
      <c r="AK667">
        <v>2</v>
      </c>
      <c r="AL667">
        <v>12</v>
      </c>
    </row>
    <row r="668" spans="1:38" x14ac:dyDescent="0.3">
      <c r="A668" s="2">
        <v>667</v>
      </c>
      <c r="B668" s="21" t="s">
        <v>768</v>
      </c>
      <c r="C668" t="s">
        <v>1</v>
      </c>
      <c r="D668" t="s">
        <v>3</v>
      </c>
      <c r="E668" s="2">
        <v>1</v>
      </c>
      <c r="G668">
        <v>1</v>
      </c>
      <c r="S668">
        <v>1</v>
      </c>
      <c r="X668" s="2">
        <v>1</v>
      </c>
      <c r="Y668" t="s">
        <v>4</v>
      </c>
      <c r="AA668">
        <v>1</v>
      </c>
      <c r="AI668" s="20">
        <v>8</v>
      </c>
      <c r="AJ668" s="14" t="s">
        <v>368</v>
      </c>
      <c r="AK668">
        <v>1</v>
      </c>
    </row>
    <row r="669" spans="1:38" x14ac:dyDescent="0.3">
      <c r="A669" s="2">
        <v>668</v>
      </c>
      <c r="B669" s="21" t="s">
        <v>768</v>
      </c>
      <c r="C669" t="s">
        <v>1</v>
      </c>
      <c r="D669" t="s">
        <v>3</v>
      </c>
      <c r="M669">
        <v>1</v>
      </c>
      <c r="R669">
        <v>1</v>
      </c>
      <c r="V669">
        <v>1</v>
      </c>
      <c r="X669" s="2">
        <v>1</v>
      </c>
      <c r="Y669" t="s">
        <v>4</v>
      </c>
      <c r="Z669">
        <v>1</v>
      </c>
      <c r="AA669">
        <v>1</v>
      </c>
      <c r="AH669">
        <v>1</v>
      </c>
      <c r="AI669" s="20">
        <v>10</v>
      </c>
      <c r="AJ669" s="14" t="s">
        <v>317</v>
      </c>
      <c r="AK669">
        <v>0</v>
      </c>
    </row>
    <row r="670" spans="1:38" x14ac:dyDescent="0.3">
      <c r="A670" s="2">
        <v>669</v>
      </c>
      <c r="B670" s="21" t="s">
        <v>768</v>
      </c>
      <c r="C670" t="s">
        <v>2</v>
      </c>
      <c r="D670" t="s">
        <v>4</v>
      </c>
      <c r="F670">
        <v>1</v>
      </c>
      <c r="X670" s="2">
        <v>1</v>
      </c>
      <c r="Y670" t="s">
        <v>4</v>
      </c>
      <c r="AG670">
        <v>1</v>
      </c>
      <c r="AI670" s="20">
        <v>8</v>
      </c>
      <c r="AJ670" s="14" t="s">
        <v>369</v>
      </c>
      <c r="AK670">
        <v>1</v>
      </c>
    </row>
    <row r="671" spans="1:38" x14ac:dyDescent="0.3">
      <c r="A671" s="2">
        <v>670</v>
      </c>
      <c r="B671" s="21" t="s">
        <v>768</v>
      </c>
      <c r="C671" t="s">
        <v>1</v>
      </c>
      <c r="D671" t="s">
        <v>3</v>
      </c>
      <c r="F671">
        <v>1</v>
      </c>
      <c r="O671">
        <v>1</v>
      </c>
      <c r="X671" s="2">
        <v>1</v>
      </c>
      <c r="Y671" t="s">
        <v>4</v>
      </c>
      <c r="AD671">
        <v>1</v>
      </c>
      <c r="AI671" s="20">
        <v>5</v>
      </c>
      <c r="AJ671" s="14" t="s">
        <v>370</v>
      </c>
      <c r="AK671">
        <v>2</v>
      </c>
      <c r="AL671">
        <v>5</v>
      </c>
    </row>
    <row r="672" spans="1:38" x14ac:dyDescent="0.3">
      <c r="A672" s="2">
        <v>671</v>
      </c>
      <c r="B672" s="21" t="s">
        <v>768</v>
      </c>
      <c r="C672" t="s">
        <v>2</v>
      </c>
      <c r="D672" t="s">
        <v>3</v>
      </c>
      <c r="G672">
        <v>1</v>
      </c>
      <c r="X672" s="2">
        <v>1</v>
      </c>
      <c r="Y672" t="s">
        <v>4</v>
      </c>
      <c r="Z672">
        <v>1</v>
      </c>
      <c r="AI672" s="20">
        <v>7</v>
      </c>
      <c r="AJ672" s="14" t="s">
        <v>317</v>
      </c>
      <c r="AK672">
        <v>0</v>
      </c>
    </row>
    <row r="673" spans="1:38" x14ac:dyDescent="0.3">
      <c r="A673" s="2">
        <v>672</v>
      </c>
      <c r="B673" s="21" t="s">
        <v>768</v>
      </c>
      <c r="C673" t="s">
        <v>2</v>
      </c>
      <c r="D673" t="s">
        <v>3</v>
      </c>
      <c r="G673">
        <v>1</v>
      </c>
      <c r="T673">
        <v>1</v>
      </c>
      <c r="X673" s="2">
        <v>1</v>
      </c>
      <c r="Y673" t="s">
        <v>4</v>
      </c>
      <c r="AA673">
        <v>1</v>
      </c>
      <c r="AI673" s="20">
        <v>10</v>
      </c>
      <c r="AJ673" s="14" t="s">
        <v>371</v>
      </c>
      <c r="AK673">
        <v>2</v>
      </c>
    </row>
    <row r="674" spans="1:38" x14ac:dyDescent="0.3">
      <c r="A674" s="2">
        <v>673</v>
      </c>
      <c r="B674" s="21" t="s">
        <v>768</v>
      </c>
      <c r="C674" t="s">
        <v>1</v>
      </c>
      <c r="D674" t="s">
        <v>4</v>
      </c>
      <c r="H674">
        <v>1</v>
      </c>
      <c r="R674">
        <v>1</v>
      </c>
      <c r="V674">
        <v>1</v>
      </c>
      <c r="X674" s="2">
        <v>1</v>
      </c>
      <c r="Y674" t="s">
        <v>4</v>
      </c>
      <c r="Z674">
        <v>1</v>
      </c>
      <c r="AA674">
        <v>1</v>
      </c>
      <c r="AH674">
        <v>1</v>
      </c>
      <c r="AI674" s="20">
        <v>0</v>
      </c>
      <c r="AJ674" s="14" t="s">
        <v>372</v>
      </c>
      <c r="AK674">
        <v>7</v>
      </c>
    </row>
    <row r="675" spans="1:38" x14ac:dyDescent="0.3">
      <c r="A675" s="2">
        <v>674</v>
      </c>
      <c r="B675" s="21" t="s">
        <v>768</v>
      </c>
      <c r="C675" t="s">
        <v>2</v>
      </c>
      <c r="D675" t="s">
        <v>3</v>
      </c>
      <c r="F675">
        <v>1</v>
      </c>
      <c r="X675" s="2">
        <v>1</v>
      </c>
      <c r="Y675" t="s">
        <v>4</v>
      </c>
      <c r="AE675">
        <v>1</v>
      </c>
      <c r="AI675" s="20">
        <v>7</v>
      </c>
      <c r="AJ675" s="14" t="s">
        <v>292</v>
      </c>
      <c r="AK675">
        <v>0</v>
      </c>
    </row>
    <row r="676" spans="1:38" x14ac:dyDescent="0.3">
      <c r="A676" s="2">
        <v>675</v>
      </c>
      <c r="B676" s="21" t="s">
        <v>768</v>
      </c>
      <c r="C676" t="s">
        <v>1</v>
      </c>
      <c r="D676" t="s">
        <v>3</v>
      </c>
      <c r="E676" s="2">
        <v>1</v>
      </c>
      <c r="X676" s="2">
        <v>1</v>
      </c>
      <c r="Y676" t="s">
        <v>4</v>
      </c>
      <c r="Z676">
        <v>1</v>
      </c>
      <c r="AA676">
        <v>1</v>
      </c>
      <c r="AI676" s="20">
        <v>7</v>
      </c>
      <c r="AJ676" s="14" t="s">
        <v>373</v>
      </c>
      <c r="AK676">
        <v>0</v>
      </c>
    </row>
    <row r="677" spans="1:38" x14ac:dyDescent="0.3">
      <c r="A677" s="2">
        <v>676</v>
      </c>
      <c r="B677" s="21" t="s">
        <v>768</v>
      </c>
      <c r="C677" t="s">
        <v>1</v>
      </c>
      <c r="D677" t="s">
        <v>3</v>
      </c>
      <c r="M677">
        <v>1</v>
      </c>
      <c r="V677">
        <v>1</v>
      </c>
      <c r="X677" s="2">
        <v>1</v>
      </c>
      <c r="Y677" t="s">
        <v>4</v>
      </c>
      <c r="AA677">
        <v>1</v>
      </c>
      <c r="AF677">
        <v>1</v>
      </c>
      <c r="AI677" s="20">
        <v>8</v>
      </c>
      <c r="AJ677" s="14" t="s">
        <v>374</v>
      </c>
      <c r="AK677">
        <v>2</v>
      </c>
    </row>
    <row r="678" spans="1:38" x14ac:dyDescent="0.3">
      <c r="A678" s="2">
        <v>677</v>
      </c>
      <c r="B678" s="21" t="s">
        <v>768</v>
      </c>
      <c r="C678" t="s">
        <v>1</v>
      </c>
      <c r="D678" t="s">
        <v>3</v>
      </c>
      <c r="G678">
        <v>1</v>
      </c>
      <c r="X678" s="2">
        <v>1</v>
      </c>
      <c r="Y678" t="s">
        <v>4</v>
      </c>
      <c r="AD678">
        <v>1</v>
      </c>
      <c r="AI678" s="20">
        <v>8</v>
      </c>
      <c r="AJ678" s="14" t="s">
        <v>375</v>
      </c>
      <c r="AK678">
        <v>2</v>
      </c>
      <c r="AL678">
        <v>1</v>
      </c>
    </row>
    <row r="679" spans="1:38" x14ac:dyDescent="0.3">
      <c r="A679" s="2">
        <v>678</v>
      </c>
      <c r="B679" s="21" t="s">
        <v>768</v>
      </c>
      <c r="C679" t="s">
        <v>2</v>
      </c>
      <c r="D679" t="s">
        <v>4</v>
      </c>
      <c r="E679" s="2">
        <v>1</v>
      </c>
      <c r="V679">
        <v>1</v>
      </c>
      <c r="X679" s="2">
        <v>1</v>
      </c>
      <c r="Y679" t="s">
        <v>4</v>
      </c>
      <c r="Z679">
        <v>1</v>
      </c>
      <c r="AA679">
        <v>1</v>
      </c>
      <c r="AI679" s="20">
        <v>9</v>
      </c>
      <c r="AJ679" s="14" t="s">
        <v>376</v>
      </c>
      <c r="AK679">
        <v>2</v>
      </c>
    </row>
    <row r="680" spans="1:38" x14ac:dyDescent="0.3">
      <c r="A680" s="2">
        <v>679</v>
      </c>
      <c r="B680" s="21" t="s">
        <v>768</v>
      </c>
      <c r="C680" t="s">
        <v>2</v>
      </c>
      <c r="D680" t="s">
        <v>3</v>
      </c>
      <c r="F680">
        <v>1</v>
      </c>
      <c r="X680" s="2">
        <v>1</v>
      </c>
      <c r="Y680" t="s">
        <v>4</v>
      </c>
      <c r="Z680">
        <v>1</v>
      </c>
      <c r="AA680">
        <v>1</v>
      </c>
      <c r="AI680" s="20">
        <v>6</v>
      </c>
      <c r="AJ680" s="14" t="s">
        <v>377</v>
      </c>
      <c r="AK680">
        <v>2</v>
      </c>
    </row>
    <row r="681" spans="1:38" x14ac:dyDescent="0.3">
      <c r="A681" s="2">
        <v>680</v>
      </c>
      <c r="B681" s="21" t="s">
        <v>768</v>
      </c>
      <c r="C681" t="s">
        <v>2</v>
      </c>
      <c r="D681" t="s">
        <v>3</v>
      </c>
      <c r="F681">
        <v>1</v>
      </c>
      <c r="X681" s="2">
        <v>1</v>
      </c>
      <c r="Y681" t="s">
        <v>4</v>
      </c>
      <c r="AA681">
        <v>1</v>
      </c>
      <c r="AI681" s="20">
        <v>7</v>
      </c>
      <c r="AJ681" s="14" t="s">
        <v>310</v>
      </c>
      <c r="AK681">
        <v>0</v>
      </c>
    </row>
    <row r="682" spans="1:38" x14ac:dyDescent="0.3">
      <c r="A682" s="2">
        <v>681</v>
      </c>
      <c r="B682" s="21" t="s">
        <v>768</v>
      </c>
      <c r="C682" t="s">
        <v>2</v>
      </c>
      <c r="D682" t="s">
        <v>4</v>
      </c>
      <c r="M682">
        <v>1</v>
      </c>
      <c r="V682">
        <v>1</v>
      </c>
      <c r="X682" s="2">
        <v>1</v>
      </c>
      <c r="Y682" t="s">
        <v>3</v>
      </c>
      <c r="AA682">
        <v>1</v>
      </c>
      <c r="AI682" s="20">
        <v>9</v>
      </c>
      <c r="AJ682" s="14" t="s">
        <v>378</v>
      </c>
      <c r="AK682">
        <v>0</v>
      </c>
    </row>
    <row r="683" spans="1:38" x14ac:dyDescent="0.3">
      <c r="A683" s="2">
        <v>682</v>
      </c>
      <c r="B683" s="21" t="s">
        <v>768</v>
      </c>
      <c r="C683" t="s">
        <v>1</v>
      </c>
      <c r="D683" t="s">
        <v>3</v>
      </c>
      <c r="F683">
        <v>1</v>
      </c>
      <c r="U683">
        <v>1</v>
      </c>
      <c r="X683" s="2">
        <v>1</v>
      </c>
      <c r="Y683" t="s">
        <v>4</v>
      </c>
      <c r="AD683">
        <v>1</v>
      </c>
      <c r="AI683" s="20">
        <v>7</v>
      </c>
      <c r="AJ683" s="14" t="s">
        <v>379</v>
      </c>
      <c r="AK683">
        <v>1</v>
      </c>
    </row>
    <row r="684" spans="1:38" x14ac:dyDescent="0.3">
      <c r="A684" s="2">
        <v>683</v>
      </c>
      <c r="B684" s="21" t="s">
        <v>768</v>
      </c>
      <c r="C684" t="s">
        <v>2</v>
      </c>
      <c r="D684" t="s">
        <v>4</v>
      </c>
      <c r="I684">
        <v>1</v>
      </c>
      <c r="W684">
        <v>1</v>
      </c>
      <c r="X684" s="2">
        <v>3</v>
      </c>
      <c r="Z684">
        <v>1</v>
      </c>
      <c r="AA684">
        <v>1</v>
      </c>
      <c r="AI684" s="20">
        <v>10</v>
      </c>
      <c r="AJ684" s="14" t="s">
        <v>380</v>
      </c>
      <c r="AK684">
        <v>2</v>
      </c>
      <c r="AL684">
        <v>1</v>
      </c>
    </row>
    <row r="685" spans="1:38" x14ac:dyDescent="0.3">
      <c r="A685" s="2">
        <v>684</v>
      </c>
      <c r="B685" s="21" t="s">
        <v>768</v>
      </c>
      <c r="C685" t="s">
        <v>2</v>
      </c>
      <c r="D685" t="s">
        <v>4</v>
      </c>
      <c r="M685">
        <v>1</v>
      </c>
      <c r="U685">
        <v>1</v>
      </c>
      <c r="X685" s="2">
        <v>1</v>
      </c>
      <c r="Y685" t="s">
        <v>4</v>
      </c>
      <c r="AC685">
        <v>1</v>
      </c>
      <c r="AH685">
        <v>1</v>
      </c>
      <c r="AI685" s="20">
        <v>10</v>
      </c>
      <c r="AJ685" s="14" t="s">
        <v>317</v>
      </c>
      <c r="AK685">
        <v>0</v>
      </c>
    </row>
    <row r="686" spans="1:38" x14ac:dyDescent="0.3">
      <c r="A686" s="2">
        <v>685</v>
      </c>
      <c r="B686" s="21" t="s">
        <v>768</v>
      </c>
      <c r="C686" t="s">
        <v>2</v>
      </c>
      <c r="D686" t="s">
        <v>3</v>
      </c>
      <c r="H686">
        <v>1</v>
      </c>
      <c r="L686">
        <v>1</v>
      </c>
      <c r="S686">
        <v>1</v>
      </c>
      <c r="X686" s="2">
        <v>1</v>
      </c>
      <c r="Y686" t="s">
        <v>4</v>
      </c>
      <c r="Z686">
        <v>1</v>
      </c>
      <c r="AA686">
        <v>1</v>
      </c>
      <c r="AI686" s="20">
        <v>10</v>
      </c>
      <c r="AJ686" s="14" t="s">
        <v>381</v>
      </c>
      <c r="AK686">
        <v>2</v>
      </c>
    </row>
    <row r="687" spans="1:38" x14ac:dyDescent="0.3">
      <c r="A687" s="2">
        <v>686</v>
      </c>
      <c r="B687" s="21" t="s">
        <v>768</v>
      </c>
      <c r="C687" t="s">
        <v>2</v>
      </c>
      <c r="D687" t="s">
        <v>3</v>
      </c>
      <c r="M687">
        <v>1</v>
      </c>
      <c r="W687">
        <v>1</v>
      </c>
      <c r="X687" s="2">
        <v>1</v>
      </c>
      <c r="Y687" t="s">
        <v>4</v>
      </c>
      <c r="AE687">
        <v>1</v>
      </c>
      <c r="AI687" s="20">
        <v>10</v>
      </c>
      <c r="AJ687" s="14" t="s">
        <v>382</v>
      </c>
      <c r="AK687">
        <v>0</v>
      </c>
    </row>
    <row r="688" spans="1:38" x14ac:dyDescent="0.3">
      <c r="A688" s="2">
        <v>687</v>
      </c>
      <c r="B688" s="21" t="s">
        <v>768</v>
      </c>
      <c r="C688" t="s">
        <v>1</v>
      </c>
      <c r="D688" t="s">
        <v>3</v>
      </c>
      <c r="F688">
        <v>1</v>
      </c>
      <c r="V688">
        <v>1</v>
      </c>
      <c r="W688">
        <v>1</v>
      </c>
      <c r="X688" s="2">
        <v>1</v>
      </c>
      <c r="Y688" t="s">
        <v>4</v>
      </c>
      <c r="AG688">
        <v>1</v>
      </c>
      <c r="AI688" s="20">
        <v>9</v>
      </c>
      <c r="AJ688" s="14" t="s">
        <v>383</v>
      </c>
      <c r="AK688">
        <v>0</v>
      </c>
    </row>
    <row r="689" spans="1:38" x14ac:dyDescent="0.3">
      <c r="A689" s="2">
        <v>688</v>
      </c>
      <c r="B689" s="21" t="s">
        <v>768</v>
      </c>
      <c r="C689" t="s">
        <v>2</v>
      </c>
      <c r="D689" t="s">
        <v>3</v>
      </c>
      <c r="H689">
        <v>1</v>
      </c>
      <c r="O689">
        <v>1</v>
      </c>
      <c r="X689" s="2">
        <v>1</v>
      </c>
      <c r="Y689" t="s">
        <v>4</v>
      </c>
      <c r="AA689">
        <v>1</v>
      </c>
      <c r="AI689" s="20">
        <v>5</v>
      </c>
      <c r="AJ689" s="14" t="s">
        <v>384</v>
      </c>
      <c r="AK689">
        <v>1</v>
      </c>
      <c r="AL689">
        <v>2</v>
      </c>
    </row>
    <row r="690" spans="1:38" x14ac:dyDescent="0.3">
      <c r="A690" s="2">
        <v>689</v>
      </c>
      <c r="B690" s="21" t="s">
        <v>768</v>
      </c>
      <c r="C690" t="s">
        <v>2</v>
      </c>
      <c r="D690" t="s">
        <v>3</v>
      </c>
      <c r="E690" s="2">
        <v>1</v>
      </c>
      <c r="X690" s="2">
        <v>1</v>
      </c>
      <c r="Y690" t="s">
        <v>4</v>
      </c>
      <c r="Z690">
        <v>1</v>
      </c>
      <c r="AA690">
        <v>1</v>
      </c>
      <c r="AI690" s="20">
        <v>10</v>
      </c>
      <c r="AJ690" s="14" t="s">
        <v>317</v>
      </c>
      <c r="AK690">
        <v>0</v>
      </c>
    </row>
    <row r="691" spans="1:38" x14ac:dyDescent="0.3">
      <c r="A691" s="2">
        <v>690</v>
      </c>
      <c r="B691" s="21" t="s">
        <v>768</v>
      </c>
      <c r="C691" t="s">
        <v>1</v>
      </c>
      <c r="D691" t="s">
        <v>3</v>
      </c>
      <c r="H691">
        <v>1</v>
      </c>
      <c r="R691">
        <v>1</v>
      </c>
      <c r="X691" s="2">
        <v>1</v>
      </c>
      <c r="Y691" t="s">
        <v>4</v>
      </c>
      <c r="Z691">
        <v>1</v>
      </c>
      <c r="AA691">
        <v>1</v>
      </c>
      <c r="AE691">
        <v>1</v>
      </c>
      <c r="AI691" s="20">
        <v>9</v>
      </c>
      <c r="AJ691" s="14" t="s">
        <v>385</v>
      </c>
      <c r="AK691">
        <v>1</v>
      </c>
    </row>
    <row r="692" spans="1:38" x14ac:dyDescent="0.3">
      <c r="A692" s="2">
        <v>691</v>
      </c>
      <c r="B692" s="21" t="s">
        <v>768</v>
      </c>
      <c r="C692" t="s">
        <v>1</v>
      </c>
      <c r="D692" t="s">
        <v>3</v>
      </c>
      <c r="F692">
        <v>1</v>
      </c>
      <c r="V692">
        <v>1</v>
      </c>
      <c r="X692" s="2">
        <v>1</v>
      </c>
      <c r="Y692" t="s">
        <v>4</v>
      </c>
      <c r="Z692">
        <v>1</v>
      </c>
      <c r="AA692">
        <v>1</v>
      </c>
      <c r="AH692">
        <v>1</v>
      </c>
      <c r="AI692" s="20">
        <v>10</v>
      </c>
      <c r="AJ692" s="14" t="s">
        <v>386</v>
      </c>
      <c r="AK692">
        <v>0</v>
      </c>
    </row>
    <row r="693" spans="1:38" x14ac:dyDescent="0.3">
      <c r="A693" s="2">
        <v>692</v>
      </c>
      <c r="B693" s="21" t="s">
        <v>768</v>
      </c>
      <c r="C693" t="s">
        <v>1</v>
      </c>
      <c r="D693" t="s">
        <v>3</v>
      </c>
      <c r="E693" s="2">
        <v>1</v>
      </c>
      <c r="F693">
        <v>1</v>
      </c>
      <c r="H693">
        <v>1</v>
      </c>
      <c r="S693">
        <v>1</v>
      </c>
      <c r="X693" s="2">
        <v>1</v>
      </c>
      <c r="Y693" t="s">
        <v>4</v>
      </c>
      <c r="AA693">
        <v>1</v>
      </c>
      <c r="AI693" s="20">
        <v>9</v>
      </c>
      <c r="AJ693" s="14" t="s">
        <v>292</v>
      </c>
      <c r="AK693">
        <v>0</v>
      </c>
    </row>
    <row r="694" spans="1:38" x14ac:dyDescent="0.3">
      <c r="A694" s="2">
        <v>693</v>
      </c>
      <c r="B694" s="21" t="s">
        <v>768</v>
      </c>
      <c r="C694" t="s">
        <v>1</v>
      </c>
      <c r="D694" t="s">
        <v>3</v>
      </c>
      <c r="E694" s="2">
        <v>1</v>
      </c>
      <c r="F694">
        <v>1</v>
      </c>
      <c r="V694">
        <v>1</v>
      </c>
      <c r="X694" s="2">
        <v>1</v>
      </c>
      <c r="Y694" t="s">
        <v>4</v>
      </c>
      <c r="Z694">
        <v>1</v>
      </c>
      <c r="AA694">
        <v>1</v>
      </c>
      <c r="AI694" s="20">
        <v>9</v>
      </c>
      <c r="AJ694" s="14" t="s">
        <v>317</v>
      </c>
      <c r="AK694">
        <v>0</v>
      </c>
    </row>
    <row r="695" spans="1:38" x14ac:dyDescent="0.3">
      <c r="A695" s="2">
        <v>694</v>
      </c>
      <c r="B695" s="21" t="s">
        <v>768</v>
      </c>
      <c r="C695" t="s">
        <v>1</v>
      </c>
      <c r="D695" t="s">
        <v>3</v>
      </c>
      <c r="E695" s="2">
        <v>1</v>
      </c>
      <c r="F695">
        <v>1</v>
      </c>
      <c r="H695">
        <v>1</v>
      </c>
      <c r="J695">
        <v>1</v>
      </c>
      <c r="M695">
        <v>1</v>
      </c>
      <c r="S695">
        <v>1</v>
      </c>
      <c r="X695" s="2">
        <v>1</v>
      </c>
      <c r="Y695" t="s">
        <v>4</v>
      </c>
      <c r="Z695">
        <v>1</v>
      </c>
      <c r="AA695">
        <v>1</v>
      </c>
      <c r="AI695" s="20">
        <v>10</v>
      </c>
      <c r="AJ695" s="14" t="s">
        <v>317</v>
      </c>
      <c r="AK695">
        <v>0</v>
      </c>
    </row>
    <row r="696" spans="1:38" x14ac:dyDescent="0.3">
      <c r="A696" s="2">
        <v>695</v>
      </c>
      <c r="B696" s="21" t="s">
        <v>768</v>
      </c>
      <c r="C696" t="s">
        <v>2</v>
      </c>
      <c r="D696" t="s">
        <v>3</v>
      </c>
      <c r="H696">
        <v>1</v>
      </c>
      <c r="L696">
        <v>1</v>
      </c>
      <c r="X696" s="2">
        <v>1</v>
      </c>
      <c r="Y696" t="s">
        <v>4</v>
      </c>
      <c r="AD696">
        <v>1</v>
      </c>
      <c r="AI696" s="20">
        <v>4</v>
      </c>
      <c r="AJ696" s="14" t="s">
        <v>387</v>
      </c>
      <c r="AK696">
        <v>2</v>
      </c>
    </row>
    <row r="697" spans="1:38" x14ac:dyDescent="0.3">
      <c r="A697" s="2">
        <v>696</v>
      </c>
      <c r="B697" s="21" t="s">
        <v>768</v>
      </c>
      <c r="C697" t="s">
        <v>1</v>
      </c>
      <c r="D697" t="s">
        <v>3</v>
      </c>
      <c r="E697" s="2">
        <v>1</v>
      </c>
      <c r="F697">
        <v>1</v>
      </c>
      <c r="X697" s="2">
        <v>1</v>
      </c>
      <c r="Y697" t="s">
        <v>4</v>
      </c>
      <c r="Z697">
        <v>1</v>
      </c>
      <c r="AA697">
        <v>1</v>
      </c>
      <c r="AI697" s="20">
        <v>10</v>
      </c>
      <c r="AJ697" s="14" t="s">
        <v>386</v>
      </c>
      <c r="AK697">
        <v>0</v>
      </c>
    </row>
    <row r="698" spans="1:38" x14ac:dyDescent="0.3">
      <c r="A698" s="2">
        <v>697</v>
      </c>
      <c r="B698" s="21" t="s">
        <v>768</v>
      </c>
      <c r="C698" t="s">
        <v>2</v>
      </c>
      <c r="D698" t="s">
        <v>3</v>
      </c>
      <c r="H698">
        <v>1</v>
      </c>
      <c r="Q698">
        <v>1</v>
      </c>
      <c r="X698" s="2">
        <v>1</v>
      </c>
      <c r="Y698" t="s">
        <v>4</v>
      </c>
      <c r="Z698">
        <v>1</v>
      </c>
      <c r="AA698">
        <v>1</v>
      </c>
      <c r="AH698">
        <v>1</v>
      </c>
      <c r="AI698" s="20">
        <v>10</v>
      </c>
      <c r="AJ698" s="14" t="s">
        <v>388</v>
      </c>
      <c r="AK698">
        <v>0</v>
      </c>
    </row>
    <row r="699" spans="1:38" x14ac:dyDescent="0.3">
      <c r="A699" s="2">
        <v>698</v>
      </c>
      <c r="B699" s="21" t="s">
        <v>768</v>
      </c>
      <c r="C699" t="s">
        <v>2</v>
      </c>
      <c r="D699" t="s">
        <v>4</v>
      </c>
      <c r="F699">
        <v>1</v>
      </c>
      <c r="X699" s="2">
        <v>1</v>
      </c>
      <c r="Y699" t="s">
        <v>4</v>
      </c>
      <c r="Z699">
        <v>1</v>
      </c>
      <c r="AI699" s="20">
        <v>6</v>
      </c>
      <c r="AJ699" s="14" t="s">
        <v>292</v>
      </c>
      <c r="AK699">
        <v>0</v>
      </c>
    </row>
    <row r="700" spans="1:38" x14ac:dyDescent="0.3">
      <c r="A700" s="2">
        <v>699</v>
      </c>
      <c r="B700" s="21" t="s">
        <v>768</v>
      </c>
      <c r="C700" t="s">
        <v>1</v>
      </c>
      <c r="D700" t="s">
        <v>3</v>
      </c>
      <c r="E700" s="2">
        <v>1</v>
      </c>
      <c r="F700">
        <v>1</v>
      </c>
      <c r="X700" s="2">
        <v>1</v>
      </c>
      <c r="Y700" t="s">
        <v>4</v>
      </c>
      <c r="AA700">
        <v>1</v>
      </c>
      <c r="AI700" s="20">
        <v>10</v>
      </c>
      <c r="AJ700" s="14" t="s">
        <v>317</v>
      </c>
      <c r="AK700">
        <v>0</v>
      </c>
    </row>
    <row r="701" spans="1:38" x14ac:dyDescent="0.3">
      <c r="A701" s="2">
        <v>700</v>
      </c>
      <c r="B701" s="21" t="s">
        <v>768</v>
      </c>
      <c r="C701" t="s">
        <v>1</v>
      </c>
      <c r="D701" t="s">
        <v>3</v>
      </c>
      <c r="E701" s="2">
        <v>1</v>
      </c>
      <c r="F701">
        <v>1</v>
      </c>
      <c r="O701">
        <v>1</v>
      </c>
      <c r="X701" s="2">
        <v>1</v>
      </c>
      <c r="Y701" t="s">
        <v>4</v>
      </c>
      <c r="AG701">
        <v>1</v>
      </c>
      <c r="AI701" s="20">
        <v>8</v>
      </c>
      <c r="AJ701" s="14" t="s">
        <v>389</v>
      </c>
      <c r="AK701">
        <v>1</v>
      </c>
    </row>
    <row r="702" spans="1:38" x14ac:dyDescent="0.3">
      <c r="A702" s="2">
        <v>701</v>
      </c>
      <c r="B702" s="21" t="s">
        <v>768</v>
      </c>
      <c r="C702" t="s">
        <v>2</v>
      </c>
      <c r="D702" t="s">
        <v>3</v>
      </c>
      <c r="E702" s="2">
        <v>1</v>
      </c>
      <c r="H702">
        <v>1</v>
      </c>
      <c r="S702">
        <v>1</v>
      </c>
      <c r="X702" s="2">
        <v>1</v>
      </c>
      <c r="Y702" t="s">
        <v>4</v>
      </c>
      <c r="AI702" s="20">
        <v>6</v>
      </c>
      <c r="AJ702" s="14" t="s">
        <v>390</v>
      </c>
      <c r="AK702">
        <v>0</v>
      </c>
    </row>
    <row r="703" spans="1:38" x14ac:dyDescent="0.3">
      <c r="A703" s="2">
        <v>702</v>
      </c>
      <c r="B703" s="21" t="s">
        <v>768</v>
      </c>
      <c r="C703" t="s">
        <v>2</v>
      </c>
      <c r="D703" t="s">
        <v>3</v>
      </c>
      <c r="F703">
        <v>1</v>
      </c>
      <c r="H703">
        <v>1</v>
      </c>
      <c r="S703">
        <v>1</v>
      </c>
      <c r="X703" s="2">
        <v>1</v>
      </c>
      <c r="Y703" t="s">
        <v>3</v>
      </c>
      <c r="AA703">
        <v>1</v>
      </c>
      <c r="AD703">
        <v>1</v>
      </c>
      <c r="AE703">
        <v>1</v>
      </c>
      <c r="AI703" s="20">
        <v>8</v>
      </c>
      <c r="AJ703" s="14" t="s">
        <v>391</v>
      </c>
      <c r="AK703">
        <v>2</v>
      </c>
    </row>
    <row r="704" spans="1:38" x14ac:dyDescent="0.3">
      <c r="A704" s="2">
        <v>703</v>
      </c>
      <c r="B704" s="21" t="s">
        <v>768</v>
      </c>
      <c r="C704" t="s">
        <v>1</v>
      </c>
      <c r="D704" t="s">
        <v>3</v>
      </c>
      <c r="L704">
        <v>1</v>
      </c>
      <c r="M704">
        <v>1</v>
      </c>
      <c r="O704">
        <v>1</v>
      </c>
      <c r="X704" s="2">
        <v>1</v>
      </c>
      <c r="Y704" t="s">
        <v>4</v>
      </c>
      <c r="Z704">
        <v>1</v>
      </c>
      <c r="AA704">
        <v>1</v>
      </c>
      <c r="AI704" s="20">
        <v>5</v>
      </c>
      <c r="AJ704" s="14" t="s">
        <v>392</v>
      </c>
      <c r="AK704">
        <v>2</v>
      </c>
    </row>
    <row r="705" spans="1:38" x14ac:dyDescent="0.3">
      <c r="A705" s="2">
        <v>704</v>
      </c>
      <c r="B705" s="21" t="s">
        <v>768</v>
      </c>
      <c r="C705" t="s">
        <v>1</v>
      </c>
      <c r="D705" t="s">
        <v>3</v>
      </c>
      <c r="F705">
        <v>1</v>
      </c>
      <c r="X705" s="2">
        <v>1</v>
      </c>
      <c r="Y705" t="s">
        <v>4</v>
      </c>
      <c r="AD705">
        <v>1</v>
      </c>
      <c r="AI705" s="20">
        <v>8</v>
      </c>
      <c r="AJ705" s="14" t="s">
        <v>310</v>
      </c>
      <c r="AK705">
        <v>0</v>
      </c>
    </row>
    <row r="706" spans="1:38" x14ac:dyDescent="0.3">
      <c r="A706" s="2">
        <v>705</v>
      </c>
      <c r="B706" s="21" t="s">
        <v>768</v>
      </c>
      <c r="C706" t="s">
        <v>1</v>
      </c>
      <c r="D706" t="s">
        <v>3</v>
      </c>
      <c r="F706">
        <v>1</v>
      </c>
      <c r="X706" s="2">
        <v>1</v>
      </c>
      <c r="Y706" t="s">
        <v>4</v>
      </c>
      <c r="AD706">
        <v>1</v>
      </c>
      <c r="AI706" s="20">
        <v>7</v>
      </c>
      <c r="AJ706" s="14" t="s">
        <v>310</v>
      </c>
      <c r="AK706">
        <v>0</v>
      </c>
    </row>
    <row r="707" spans="1:38" x14ac:dyDescent="0.3">
      <c r="A707" s="2">
        <v>706</v>
      </c>
      <c r="B707" s="21" t="s">
        <v>768</v>
      </c>
      <c r="C707" t="s">
        <v>2</v>
      </c>
      <c r="D707" t="s">
        <v>3</v>
      </c>
      <c r="F707">
        <v>1</v>
      </c>
      <c r="O707">
        <v>1</v>
      </c>
      <c r="X707" s="2">
        <v>1</v>
      </c>
      <c r="Y707" t="s">
        <v>4</v>
      </c>
      <c r="AB707">
        <v>1</v>
      </c>
      <c r="AI707" s="20">
        <v>9</v>
      </c>
      <c r="AJ707" s="14" t="s">
        <v>317</v>
      </c>
      <c r="AK707">
        <v>0</v>
      </c>
    </row>
    <row r="708" spans="1:38" x14ac:dyDescent="0.3">
      <c r="A708" s="2">
        <v>707</v>
      </c>
      <c r="B708" s="21" t="s">
        <v>768</v>
      </c>
      <c r="C708" t="s">
        <v>2</v>
      </c>
      <c r="D708" t="s">
        <v>3</v>
      </c>
      <c r="F708">
        <v>1</v>
      </c>
      <c r="X708" s="2">
        <v>1</v>
      </c>
      <c r="Y708" t="s">
        <v>4</v>
      </c>
      <c r="Z708">
        <v>1</v>
      </c>
      <c r="AH708">
        <v>1</v>
      </c>
      <c r="AI708" s="20">
        <v>5</v>
      </c>
      <c r="AJ708" s="14" t="s">
        <v>310</v>
      </c>
      <c r="AK708">
        <v>0</v>
      </c>
    </row>
    <row r="709" spans="1:38" x14ac:dyDescent="0.3">
      <c r="A709" s="2">
        <v>708</v>
      </c>
      <c r="B709" s="21" t="s">
        <v>768</v>
      </c>
      <c r="C709" t="s">
        <v>2</v>
      </c>
      <c r="D709" t="s">
        <v>3</v>
      </c>
      <c r="H709">
        <v>1</v>
      </c>
      <c r="M709">
        <v>1</v>
      </c>
      <c r="S709">
        <v>1</v>
      </c>
      <c r="W709">
        <v>1</v>
      </c>
      <c r="X709" s="2">
        <v>1</v>
      </c>
      <c r="Y709" t="s">
        <v>4</v>
      </c>
      <c r="AA709">
        <v>1</v>
      </c>
      <c r="AI709" s="20">
        <v>4</v>
      </c>
      <c r="AJ709" s="14" t="s">
        <v>393</v>
      </c>
      <c r="AK709">
        <v>2</v>
      </c>
    </row>
    <row r="710" spans="1:38" x14ac:dyDescent="0.3">
      <c r="A710" s="2">
        <v>709</v>
      </c>
      <c r="B710" s="21" t="s">
        <v>768</v>
      </c>
      <c r="C710" t="s">
        <v>2</v>
      </c>
      <c r="D710" t="s">
        <v>3</v>
      </c>
      <c r="L710">
        <v>1</v>
      </c>
      <c r="O710">
        <v>1</v>
      </c>
      <c r="X710" s="2">
        <v>1</v>
      </c>
      <c r="Y710" t="s">
        <v>4</v>
      </c>
      <c r="AF710">
        <v>1</v>
      </c>
      <c r="AI710" s="20">
        <v>9</v>
      </c>
      <c r="AJ710" s="14" t="s">
        <v>394</v>
      </c>
      <c r="AK710">
        <v>1</v>
      </c>
    </row>
    <row r="711" spans="1:38" x14ac:dyDescent="0.3">
      <c r="A711" s="2">
        <v>710</v>
      </c>
      <c r="B711" s="21" t="s">
        <v>768</v>
      </c>
      <c r="C711" t="s">
        <v>1</v>
      </c>
      <c r="D711" t="s">
        <v>3</v>
      </c>
      <c r="H711">
        <v>1</v>
      </c>
      <c r="S711">
        <v>1</v>
      </c>
      <c r="V711">
        <v>1</v>
      </c>
      <c r="X711" s="2">
        <v>1</v>
      </c>
      <c r="Y711" t="s">
        <v>4</v>
      </c>
      <c r="Z711">
        <v>1</v>
      </c>
      <c r="AA711">
        <v>1</v>
      </c>
      <c r="AI711" s="20">
        <v>7</v>
      </c>
      <c r="AJ711" s="14" t="s">
        <v>395</v>
      </c>
      <c r="AK711">
        <v>2</v>
      </c>
    </row>
    <row r="712" spans="1:38" x14ac:dyDescent="0.3">
      <c r="A712" s="2">
        <v>711</v>
      </c>
      <c r="B712" s="21" t="s">
        <v>768</v>
      </c>
      <c r="C712" t="s">
        <v>1</v>
      </c>
      <c r="D712" t="s">
        <v>3</v>
      </c>
      <c r="L712">
        <v>1</v>
      </c>
      <c r="O712">
        <v>1</v>
      </c>
      <c r="V712">
        <v>1</v>
      </c>
      <c r="X712" s="2">
        <v>1</v>
      </c>
      <c r="Y712" t="s">
        <v>4</v>
      </c>
      <c r="Z712">
        <v>1</v>
      </c>
      <c r="AA712">
        <v>1</v>
      </c>
      <c r="AH712">
        <v>1</v>
      </c>
      <c r="AI712" s="20">
        <v>8</v>
      </c>
      <c r="AJ712" s="14" t="s">
        <v>394</v>
      </c>
      <c r="AK712">
        <v>1</v>
      </c>
    </row>
    <row r="713" spans="1:38" x14ac:dyDescent="0.3">
      <c r="A713" s="2">
        <v>712</v>
      </c>
      <c r="B713" s="21" t="s">
        <v>768</v>
      </c>
      <c r="C713" t="s">
        <v>2</v>
      </c>
      <c r="D713" t="s">
        <v>4</v>
      </c>
      <c r="L713">
        <v>1</v>
      </c>
      <c r="O713">
        <v>1</v>
      </c>
      <c r="X713" s="2">
        <v>1</v>
      </c>
      <c r="Y713" t="s">
        <v>4</v>
      </c>
      <c r="Z713">
        <v>1</v>
      </c>
      <c r="AA713">
        <v>1</v>
      </c>
      <c r="AI713" s="20">
        <v>7</v>
      </c>
      <c r="AJ713" s="14" t="s">
        <v>317</v>
      </c>
      <c r="AK713">
        <v>0</v>
      </c>
    </row>
    <row r="714" spans="1:38" x14ac:dyDescent="0.3">
      <c r="A714" s="2">
        <v>713</v>
      </c>
      <c r="B714" s="21" t="s">
        <v>768</v>
      </c>
      <c r="C714" t="s">
        <v>1</v>
      </c>
      <c r="D714" t="s">
        <v>4</v>
      </c>
      <c r="M714">
        <v>1</v>
      </c>
      <c r="V714">
        <v>1</v>
      </c>
      <c r="X714" s="2">
        <v>1</v>
      </c>
      <c r="Y714" t="s">
        <v>3</v>
      </c>
      <c r="Z714">
        <v>1</v>
      </c>
      <c r="AA714">
        <v>1</v>
      </c>
      <c r="AI714" s="20">
        <v>10</v>
      </c>
      <c r="AJ714" s="14" t="s">
        <v>317</v>
      </c>
      <c r="AK714">
        <v>0</v>
      </c>
    </row>
    <row r="715" spans="1:38" x14ac:dyDescent="0.3">
      <c r="A715" s="2">
        <v>714</v>
      </c>
      <c r="B715" s="21" t="s">
        <v>768</v>
      </c>
      <c r="C715" t="s">
        <v>2</v>
      </c>
      <c r="D715" t="s">
        <v>3</v>
      </c>
      <c r="M715">
        <v>1</v>
      </c>
      <c r="R715">
        <v>1</v>
      </c>
      <c r="X715" s="2">
        <v>1</v>
      </c>
      <c r="Y715" t="s">
        <v>4</v>
      </c>
      <c r="AB715">
        <v>1</v>
      </c>
      <c r="AI715" s="20">
        <v>6</v>
      </c>
      <c r="AJ715" s="14" t="s">
        <v>396</v>
      </c>
      <c r="AK715">
        <v>2</v>
      </c>
    </row>
    <row r="716" spans="1:38" x14ac:dyDescent="0.3">
      <c r="A716" s="2">
        <v>715</v>
      </c>
      <c r="B716" s="21" t="s">
        <v>768</v>
      </c>
      <c r="C716" t="s">
        <v>1</v>
      </c>
      <c r="D716" t="s">
        <v>3</v>
      </c>
      <c r="F716">
        <v>1</v>
      </c>
      <c r="V716">
        <v>1</v>
      </c>
      <c r="X716" s="2">
        <v>1</v>
      </c>
      <c r="Y716" t="s">
        <v>4</v>
      </c>
      <c r="AD716">
        <v>1</v>
      </c>
      <c r="AI716" s="20">
        <v>9</v>
      </c>
      <c r="AJ716" s="14" t="s">
        <v>397</v>
      </c>
      <c r="AK716">
        <v>2</v>
      </c>
    </row>
    <row r="717" spans="1:38" x14ac:dyDescent="0.3">
      <c r="A717" s="2">
        <v>716</v>
      </c>
      <c r="B717" s="21" t="s">
        <v>768</v>
      </c>
      <c r="C717" t="s">
        <v>2</v>
      </c>
      <c r="D717" t="s">
        <v>3</v>
      </c>
      <c r="F717">
        <v>1</v>
      </c>
      <c r="X717" s="2">
        <v>1</v>
      </c>
      <c r="Y717" t="s">
        <v>4</v>
      </c>
      <c r="AA717">
        <v>1</v>
      </c>
      <c r="AI717" s="20">
        <v>9</v>
      </c>
      <c r="AJ717" s="14" t="s">
        <v>397</v>
      </c>
      <c r="AK717">
        <v>1</v>
      </c>
    </row>
    <row r="718" spans="1:38" x14ac:dyDescent="0.3">
      <c r="A718" s="2">
        <v>717</v>
      </c>
      <c r="B718" s="21" t="s">
        <v>768</v>
      </c>
      <c r="C718" t="s">
        <v>1</v>
      </c>
      <c r="D718" t="s">
        <v>3</v>
      </c>
      <c r="F718">
        <v>1</v>
      </c>
      <c r="X718" s="2">
        <v>1</v>
      </c>
      <c r="Y718" t="s">
        <v>4</v>
      </c>
      <c r="AH718">
        <v>1</v>
      </c>
      <c r="AI718" s="20">
        <v>10</v>
      </c>
      <c r="AJ718" s="14" t="s">
        <v>317</v>
      </c>
      <c r="AK718">
        <v>0</v>
      </c>
    </row>
    <row r="719" spans="1:38" x14ac:dyDescent="0.3">
      <c r="A719" s="2">
        <v>718</v>
      </c>
      <c r="B719" s="21" t="s">
        <v>768</v>
      </c>
      <c r="C719" t="s">
        <v>2</v>
      </c>
      <c r="D719" t="s">
        <v>3</v>
      </c>
      <c r="E719" s="2">
        <v>1</v>
      </c>
      <c r="F719">
        <v>1</v>
      </c>
      <c r="X719" s="2">
        <v>1</v>
      </c>
      <c r="Y719" t="s">
        <v>4</v>
      </c>
      <c r="AA719">
        <v>1</v>
      </c>
      <c r="AI719" s="20">
        <v>5</v>
      </c>
      <c r="AJ719" s="14" t="s">
        <v>398</v>
      </c>
      <c r="AK719">
        <v>12</v>
      </c>
    </row>
    <row r="720" spans="1:38" x14ac:dyDescent="0.3">
      <c r="A720" s="2">
        <v>719</v>
      </c>
      <c r="B720" s="21" t="s">
        <v>768</v>
      </c>
      <c r="C720" t="s">
        <v>1</v>
      </c>
      <c r="D720" t="s">
        <v>4</v>
      </c>
      <c r="F720">
        <v>1</v>
      </c>
      <c r="R720">
        <v>1</v>
      </c>
      <c r="V720">
        <v>1</v>
      </c>
      <c r="X720" s="2">
        <v>1</v>
      </c>
      <c r="Y720" t="s">
        <v>4</v>
      </c>
      <c r="AD720">
        <v>1</v>
      </c>
      <c r="AI720" s="20">
        <v>8</v>
      </c>
      <c r="AJ720" s="14" t="s">
        <v>399</v>
      </c>
      <c r="AK720">
        <v>1</v>
      </c>
      <c r="AL720">
        <v>2</v>
      </c>
    </row>
    <row r="721" spans="1:38" x14ac:dyDescent="0.3">
      <c r="A721" s="2">
        <v>720</v>
      </c>
      <c r="B721" s="21" t="s">
        <v>768</v>
      </c>
      <c r="C721" t="s">
        <v>2</v>
      </c>
      <c r="D721" t="s">
        <v>3</v>
      </c>
      <c r="I721">
        <v>1</v>
      </c>
      <c r="V721">
        <v>1</v>
      </c>
      <c r="X721" s="2">
        <v>1</v>
      </c>
      <c r="Y721" t="s">
        <v>4</v>
      </c>
      <c r="Z721">
        <v>1</v>
      </c>
      <c r="AA721">
        <v>1</v>
      </c>
      <c r="AI721" s="20">
        <v>10</v>
      </c>
      <c r="AJ721" s="14" t="s">
        <v>400</v>
      </c>
      <c r="AK721">
        <v>2</v>
      </c>
    </row>
    <row r="722" spans="1:38" x14ac:dyDescent="0.3">
      <c r="A722" s="2">
        <v>721</v>
      </c>
      <c r="B722" s="21" t="s">
        <v>768</v>
      </c>
      <c r="C722" t="s">
        <v>2</v>
      </c>
      <c r="D722" t="s">
        <v>3</v>
      </c>
      <c r="E722" s="2">
        <v>1</v>
      </c>
      <c r="O722">
        <v>1</v>
      </c>
      <c r="X722" s="2">
        <v>1</v>
      </c>
      <c r="Y722" t="s">
        <v>4</v>
      </c>
      <c r="AD722">
        <v>1</v>
      </c>
      <c r="AG722">
        <v>1</v>
      </c>
      <c r="AI722" s="20">
        <v>9</v>
      </c>
      <c r="AJ722" s="14" t="s">
        <v>401</v>
      </c>
      <c r="AK722">
        <v>1</v>
      </c>
    </row>
    <row r="723" spans="1:38" x14ac:dyDescent="0.3">
      <c r="A723" s="2">
        <v>722</v>
      </c>
      <c r="B723" s="21" t="s">
        <v>768</v>
      </c>
      <c r="C723" t="s">
        <v>2</v>
      </c>
      <c r="D723" t="s">
        <v>3</v>
      </c>
      <c r="E723" s="2">
        <v>1</v>
      </c>
      <c r="S723">
        <v>1</v>
      </c>
      <c r="X723" s="2">
        <v>1</v>
      </c>
      <c r="Y723" t="s">
        <v>4</v>
      </c>
      <c r="AA723">
        <v>1</v>
      </c>
      <c r="AI723" s="20">
        <v>6</v>
      </c>
      <c r="AJ723" s="14" t="s">
        <v>402</v>
      </c>
      <c r="AK723">
        <v>2</v>
      </c>
    </row>
    <row r="724" spans="1:38" x14ac:dyDescent="0.3">
      <c r="A724" s="2">
        <v>723</v>
      </c>
      <c r="B724" s="21" t="s">
        <v>768</v>
      </c>
      <c r="C724" t="s">
        <v>2</v>
      </c>
      <c r="D724" t="s">
        <v>3</v>
      </c>
      <c r="M724">
        <v>1</v>
      </c>
      <c r="O724">
        <v>1</v>
      </c>
      <c r="X724" s="2">
        <v>1</v>
      </c>
      <c r="Y724" t="s">
        <v>4</v>
      </c>
      <c r="AE724">
        <v>1</v>
      </c>
      <c r="AI724" s="20">
        <v>0</v>
      </c>
      <c r="AJ724" s="14" t="s">
        <v>403</v>
      </c>
      <c r="AK724">
        <v>2</v>
      </c>
    </row>
    <row r="725" spans="1:38" x14ac:dyDescent="0.3">
      <c r="A725" s="2">
        <v>724</v>
      </c>
      <c r="B725" s="21" t="s">
        <v>768</v>
      </c>
      <c r="C725" t="s">
        <v>1</v>
      </c>
      <c r="D725" t="s">
        <v>4</v>
      </c>
      <c r="F725">
        <v>1</v>
      </c>
      <c r="W725">
        <v>1</v>
      </c>
      <c r="X725" s="2">
        <v>1</v>
      </c>
      <c r="Y725" t="s">
        <v>4</v>
      </c>
      <c r="AE725">
        <v>1</v>
      </c>
      <c r="AI725" s="20">
        <v>10</v>
      </c>
      <c r="AJ725" s="14" t="s">
        <v>317</v>
      </c>
      <c r="AK725">
        <v>0</v>
      </c>
    </row>
    <row r="726" spans="1:38" x14ac:dyDescent="0.3">
      <c r="A726" s="2">
        <v>725</v>
      </c>
      <c r="B726" s="21" t="s">
        <v>768</v>
      </c>
      <c r="C726" t="s">
        <v>2</v>
      </c>
      <c r="D726" t="s">
        <v>3</v>
      </c>
      <c r="G726">
        <v>1</v>
      </c>
      <c r="X726" s="2">
        <v>1</v>
      </c>
      <c r="Y726" t="s">
        <v>4</v>
      </c>
      <c r="AA726">
        <v>1</v>
      </c>
      <c r="AI726" s="20">
        <v>8</v>
      </c>
      <c r="AJ726" s="14" t="s">
        <v>404</v>
      </c>
      <c r="AK726">
        <v>7</v>
      </c>
    </row>
    <row r="727" spans="1:38" x14ac:dyDescent="0.3">
      <c r="A727" s="2">
        <v>726</v>
      </c>
      <c r="B727" s="21" t="s">
        <v>768</v>
      </c>
      <c r="C727" t="s">
        <v>2</v>
      </c>
      <c r="D727" t="s">
        <v>3</v>
      </c>
      <c r="F727">
        <v>1</v>
      </c>
      <c r="S727">
        <v>1</v>
      </c>
      <c r="X727" s="2">
        <v>1</v>
      </c>
      <c r="Y727" t="s">
        <v>4</v>
      </c>
      <c r="AA727">
        <v>1</v>
      </c>
      <c r="AI727" s="20">
        <v>10</v>
      </c>
      <c r="AJ727" s="14" t="s">
        <v>317</v>
      </c>
      <c r="AK727">
        <v>0</v>
      </c>
    </row>
    <row r="728" spans="1:38" x14ac:dyDescent="0.3">
      <c r="A728" s="2">
        <v>727</v>
      </c>
      <c r="B728" s="21" t="s">
        <v>768</v>
      </c>
      <c r="C728" t="s">
        <v>1</v>
      </c>
      <c r="D728" t="s">
        <v>3</v>
      </c>
      <c r="F728">
        <v>1</v>
      </c>
      <c r="O728">
        <v>1</v>
      </c>
      <c r="X728" s="2">
        <v>1</v>
      </c>
      <c r="Y728" t="s">
        <v>4</v>
      </c>
      <c r="AD728">
        <v>1</v>
      </c>
      <c r="AI728" s="20">
        <v>7</v>
      </c>
      <c r="AJ728" s="14" t="s">
        <v>405</v>
      </c>
      <c r="AK728">
        <v>13</v>
      </c>
    </row>
    <row r="729" spans="1:38" x14ac:dyDescent="0.3">
      <c r="A729" s="2">
        <v>728</v>
      </c>
      <c r="B729" s="21" t="s">
        <v>768</v>
      </c>
      <c r="C729" t="s">
        <v>1</v>
      </c>
      <c r="D729" t="s">
        <v>4</v>
      </c>
      <c r="F729">
        <v>1</v>
      </c>
      <c r="X729" s="2">
        <v>1</v>
      </c>
      <c r="Y729" t="s">
        <v>4</v>
      </c>
      <c r="AD729">
        <v>1</v>
      </c>
      <c r="AI729" s="20">
        <v>9</v>
      </c>
      <c r="AJ729" s="14" t="s">
        <v>406</v>
      </c>
      <c r="AK729">
        <v>1</v>
      </c>
    </row>
    <row r="730" spans="1:38" x14ac:dyDescent="0.3">
      <c r="A730" s="2">
        <v>729</v>
      </c>
      <c r="B730" s="21" t="s">
        <v>768</v>
      </c>
      <c r="C730" t="s">
        <v>2</v>
      </c>
      <c r="D730" t="s">
        <v>3</v>
      </c>
      <c r="L730">
        <v>1</v>
      </c>
      <c r="O730">
        <v>1</v>
      </c>
      <c r="X730" s="2">
        <v>1</v>
      </c>
      <c r="Y730" t="s">
        <v>4</v>
      </c>
      <c r="AA730">
        <v>1</v>
      </c>
      <c r="AI730" s="20">
        <v>8</v>
      </c>
      <c r="AJ730" s="14" t="s">
        <v>407</v>
      </c>
      <c r="AK730">
        <v>12</v>
      </c>
    </row>
    <row r="731" spans="1:38" x14ac:dyDescent="0.3">
      <c r="A731" s="2">
        <v>730</v>
      </c>
      <c r="B731" s="21" t="s">
        <v>768</v>
      </c>
      <c r="C731" t="s">
        <v>2</v>
      </c>
      <c r="D731" t="s">
        <v>3</v>
      </c>
      <c r="G731">
        <v>1</v>
      </c>
      <c r="H731">
        <v>1</v>
      </c>
      <c r="R731">
        <v>1</v>
      </c>
      <c r="V731">
        <v>1</v>
      </c>
      <c r="X731" s="2">
        <v>1</v>
      </c>
      <c r="Y731" t="s">
        <v>4</v>
      </c>
      <c r="Z731">
        <v>1</v>
      </c>
      <c r="AA731">
        <v>1</v>
      </c>
      <c r="AI731" s="20">
        <v>5</v>
      </c>
      <c r="AJ731" s="14" t="s">
        <v>408</v>
      </c>
      <c r="AK731">
        <v>2</v>
      </c>
      <c r="AL731">
        <v>7</v>
      </c>
    </row>
    <row r="732" spans="1:38" x14ac:dyDescent="0.3">
      <c r="A732" s="2">
        <v>731</v>
      </c>
      <c r="B732" s="21" t="s">
        <v>768</v>
      </c>
      <c r="C732" t="s">
        <v>2</v>
      </c>
      <c r="D732" t="s">
        <v>3</v>
      </c>
      <c r="E732" s="2">
        <v>1</v>
      </c>
      <c r="H732">
        <v>1</v>
      </c>
      <c r="J732">
        <v>1</v>
      </c>
      <c r="L732">
        <v>1</v>
      </c>
      <c r="O732">
        <v>1</v>
      </c>
      <c r="X732" s="2">
        <v>1</v>
      </c>
      <c r="Y732" t="s">
        <v>4</v>
      </c>
      <c r="AB732">
        <v>1</v>
      </c>
      <c r="AI732" s="20">
        <v>4</v>
      </c>
      <c r="AJ732" s="14" t="s">
        <v>409</v>
      </c>
      <c r="AK732">
        <v>2</v>
      </c>
    </row>
    <row r="733" spans="1:38" x14ac:dyDescent="0.3">
      <c r="A733" s="2">
        <v>732</v>
      </c>
      <c r="B733" s="21" t="s">
        <v>768</v>
      </c>
      <c r="C733" t="s">
        <v>2</v>
      </c>
      <c r="D733" t="s">
        <v>3</v>
      </c>
      <c r="F733">
        <v>1</v>
      </c>
      <c r="O733">
        <v>1</v>
      </c>
      <c r="X733" s="2">
        <v>1</v>
      </c>
      <c r="Y733" t="s">
        <v>4</v>
      </c>
      <c r="Z733">
        <v>1</v>
      </c>
      <c r="AI733" s="20">
        <v>9</v>
      </c>
      <c r="AJ733" s="14" t="s">
        <v>317</v>
      </c>
      <c r="AK733">
        <v>0</v>
      </c>
    </row>
    <row r="734" spans="1:38" x14ac:dyDescent="0.3">
      <c r="A734" s="2">
        <v>733</v>
      </c>
      <c r="B734" s="21" t="s">
        <v>768</v>
      </c>
      <c r="C734" t="s">
        <v>1</v>
      </c>
      <c r="D734" t="s">
        <v>4</v>
      </c>
      <c r="H734">
        <v>1</v>
      </c>
      <c r="O734">
        <v>1</v>
      </c>
      <c r="X734" s="2">
        <v>1</v>
      </c>
      <c r="Y734" t="s">
        <v>4</v>
      </c>
      <c r="AD734">
        <v>1</v>
      </c>
      <c r="AI734" s="20">
        <v>7</v>
      </c>
      <c r="AJ734" s="14" t="s">
        <v>410</v>
      </c>
      <c r="AK734">
        <v>13</v>
      </c>
    </row>
    <row r="735" spans="1:38" x14ac:dyDescent="0.3">
      <c r="A735" s="2">
        <v>734</v>
      </c>
      <c r="B735" s="21" t="s">
        <v>768</v>
      </c>
      <c r="C735" t="s">
        <v>2</v>
      </c>
      <c r="D735" t="s">
        <v>3</v>
      </c>
      <c r="L735">
        <v>1</v>
      </c>
      <c r="O735">
        <v>1</v>
      </c>
      <c r="X735" s="2">
        <v>1</v>
      </c>
      <c r="Y735" t="s">
        <v>4</v>
      </c>
      <c r="AE735">
        <v>1</v>
      </c>
      <c r="AI735" s="20">
        <v>4</v>
      </c>
      <c r="AJ735" s="14" t="s">
        <v>411</v>
      </c>
      <c r="AK735">
        <v>5</v>
      </c>
    </row>
    <row r="736" spans="1:38" x14ac:dyDescent="0.3">
      <c r="A736" s="2">
        <v>735</v>
      </c>
      <c r="B736" s="21" t="s">
        <v>768</v>
      </c>
      <c r="C736" t="s">
        <v>2</v>
      </c>
      <c r="D736" t="s">
        <v>3</v>
      </c>
      <c r="H736">
        <v>1</v>
      </c>
      <c r="X736" s="2">
        <v>1</v>
      </c>
      <c r="Y736" t="s">
        <v>4</v>
      </c>
      <c r="AD736">
        <v>1</v>
      </c>
      <c r="AI736" s="20">
        <v>6</v>
      </c>
      <c r="AJ736" s="14" t="s">
        <v>412</v>
      </c>
      <c r="AK736">
        <v>2</v>
      </c>
    </row>
    <row r="737" spans="1:38" x14ac:dyDescent="0.3">
      <c r="A737" s="2">
        <v>736</v>
      </c>
      <c r="B737" s="21" t="s">
        <v>768</v>
      </c>
      <c r="C737" t="s">
        <v>1</v>
      </c>
      <c r="D737" t="s">
        <v>3</v>
      </c>
      <c r="E737" s="2">
        <v>1</v>
      </c>
      <c r="L737">
        <v>1</v>
      </c>
      <c r="X737" s="2">
        <v>1</v>
      </c>
      <c r="Y737" t="s">
        <v>4</v>
      </c>
      <c r="AB737">
        <v>1</v>
      </c>
      <c r="AI737" s="20">
        <v>10</v>
      </c>
      <c r="AJ737" s="14" t="s">
        <v>413</v>
      </c>
      <c r="AK737">
        <v>1</v>
      </c>
    </row>
    <row r="738" spans="1:38" x14ac:dyDescent="0.3">
      <c r="A738" s="2">
        <v>737</v>
      </c>
      <c r="B738" s="21" t="s">
        <v>768</v>
      </c>
      <c r="C738" t="s">
        <v>2</v>
      </c>
      <c r="D738" t="s">
        <v>3</v>
      </c>
      <c r="H738">
        <v>1</v>
      </c>
      <c r="S738">
        <v>1</v>
      </c>
      <c r="X738" s="2">
        <v>1</v>
      </c>
      <c r="Y738" t="s">
        <v>4</v>
      </c>
      <c r="AF738">
        <v>1</v>
      </c>
      <c r="AI738" s="19" t="s">
        <v>765</v>
      </c>
      <c r="AJ738" s="14" t="s">
        <v>414</v>
      </c>
      <c r="AK738">
        <v>5</v>
      </c>
    </row>
    <row r="739" spans="1:38" x14ac:dyDescent="0.3">
      <c r="A739" s="2">
        <v>738</v>
      </c>
      <c r="B739" s="21" t="s">
        <v>768</v>
      </c>
      <c r="C739" t="s">
        <v>2</v>
      </c>
      <c r="D739" t="s">
        <v>3</v>
      </c>
      <c r="G739">
        <v>1</v>
      </c>
      <c r="S739">
        <v>1</v>
      </c>
      <c r="X739" s="2">
        <v>1</v>
      </c>
      <c r="Y739" t="s">
        <v>4</v>
      </c>
      <c r="AG739">
        <v>1</v>
      </c>
      <c r="AI739" s="20">
        <v>6</v>
      </c>
      <c r="AJ739" s="14" t="s">
        <v>415</v>
      </c>
      <c r="AK739">
        <v>1</v>
      </c>
    </row>
    <row r="740" spans="1:38" x14ac:dyDescent="0.3">
      <c r="A740" s="2">
        <v>739</v>
      </c>
      <c r="B740" s="21" t="s">
        <v>768</v>
      </c>
      <c r="C740" t="s">
        <v>2</v>
      </c>
      <c r="D740" t="s">
        <v>3</v>
      </c>
      <c r="E740" s="2">
        <v>1</v>
      </c>
      <c r="F740">
        <v>1</v>
      </c>
      <c r="X740" s="2">
        <v>1</v>
      </c>
      <c r="Y740" t="s">
        <v>4</v>
      </c>
      <c r="Z740">
        <v>1</v>
      </c>
      <c r="AA740">
        <v>1</v>
      </c>
      <c r="AE740">
        <v>1</v>
      </c>
      <c r="AF740">
        <v>1</v>
      </c>
      <c r="AI740" s="19" t="s">
        <v>765</v>
      </c>
      <c r="AJ740" s="14" t="s">
        <v>416</v>
      </c>
      <c r="AK740">
        <v>0</v>
      </c>
    </row>
    <row r="741" spans="1:38" x14ac:dyDescent="0.3">
      <c r="A741" s="2">
        <v>740</v>
      </c>
      <c r="B741" s="21" t="s">
        <v>768</v>
      </c>
      <c r="C741" t="s">
        <v>2</v>
      </c>
      <c r="D741" t="s">
        <v>3</v>
      </c>
      <c r="F741">
        <v>1</v>
      </c>
      <c r="X741" s="2">
        <v>1</v>
      </c>
      <c r="Y741" t="s">
        <v>4</v>
      </c>
      <c r="AD741">
        <v>1</v>
      </c>
      <c r="AI741" s="20">
        <v>8</v>
      </c>
      <c r="AJ741" s="14" t="s">
        <v>417</v>
      </c>
      <c r="AK741">
        <v>2</v>
      </c>
    </row>
    <row r="742" spans="1:38" x14ac:dyDescent="0.3">
      <c r="A742" s="2">
        <v>741</v>
      </c>
      <c r="B742" s="21" t="s">
        <v>768</v>
      </c>
      <c r="C742" t="s">
        <v>2</v>
      </c>
      <c r="D742" t="s">
        <v>3</v>
      </c>
      <c r="H742">
        <v>1</v>
      </c>
      <c r="S742">
        <v>1</v>
      </c>
      <c r="X742" s="2">
        <v>1</v>
      </c>
      <c r="Y742" t="s">
        <v>4</v>
      </c>
      <c r="Z742">
        <v>1</v>
      </c>
      <c r="AA742">
        <v>1</v>
      </c>
      <c r="AI742" s="20">
        <v>8</v>
      </c>
      <c r="AJ742" s="14" t="s">
        <v>418</v>
      </c>
      <c r="AK742">
        <v>7</v>
      </c>
    </row>
    <row r="743" spans="1:38" x14ac:dyDescent="0.3">
      <c r="A743" s="2">
        <v>742</v>
      </c>
      <c r="B743" s="21" t="s">
        <v>768</v>
      </c>
      <c r="C743" t="s">
        <v>2</v>
      </c>
      <c r="D743" t="s">
        <v>4</v>
      </c>
      <c r="F743">
        <v>1</v>
      </c>
      <c r="G743">
        <v>1</v>
      </c>
      <c r="V743">
        <v>1</v>
      </c>
      <c r="X743" s="2">
        <v>1</v>
      </c>
      <c r="Y743" t="s">
        <v>4</v>
      </c>
      <c r="Z743">
        <v>1</v>
      </c>
      <c r="AA743">
        <v>1</v>
      </c>
      <c r="AI743" s="20">
        <v>6</v>
      </c>
      <c r="AJ743" s="14" t="s">
        <v>419</v>
      </c>
      <c r="AK743">
        <v>2</v>
      </c>
    </row>
    <row r="744" spans="1:38" x14ac:dyDescent="0.3">
      <c r="A744" s="2">
        <v>743</v>
      </c>
      <c r="B744" s="21" t="s">
        <v>768</v>
      </c>
      <c r="C744" t="s">
        <v>2</v>
      </c>
      <c r="D744" t="s">
        <v>3</v>
      </c>
      <c r="X744" s="2">
        <v>1</v>
      </c>
      <c r="Y744" t="s">
        <v>4</v>
      </c>
      <c r="AD744">
        <v>1</v>
      </c>
      <c r="AI744" s="19" t="s">
        <v>765</v>
      </c>
      <c r="AJ744" s="14" t="s">
        <v>420</v>
      </c>
      <c r="AK744">
        <v>0</v>
      </c>
    </row>
    <row r="745" spans="1:38" x14ac:dyDescent="0.3">
      <c r="A745" s="2">
        <v>744</v>
      </c>
      <c r="B745" s="21" t="s">
        <v>768</v>
      </c>
      <c r="C745" t="s">
        <v>1</v>
      </c>
      <c r="D745" t="s">
        <v>3</v>
      </c>
      <c r="F745">
        <v>1</v>
      </c>
      <c r="O745">
        <v>1</v>
      </c>
      <c r="X745" s="2">
        <v>99</v>
      </c>
      <c r="AI745" s="19" t="s">
        <v>765</v>
      </c>
      <c r="AJ745" s="14" t="s">
        <v>421</v>
      </c>
      <c r="AK745">
        <v>0</v>
      </c>
    </row>
    <row r="746" spans="1:38" x14ac:dyDescent="0.3">
      <c r="A746" s="2">
        <v>745</v>
      </c>
      <c r="B746" s="21" t="s">
        <v>768</v>
      </c>
      <c r="C746" t="s">
        <v>2</v>
      </c>
      <c r="D746" t="s">
        <v>3</v>
      </c>
      <c r="F746">
        <v>1</v>
      </c>
      <c r="L746">
        <v>1</v>
      </c>
      <c r="S746">
        <v>1</v>
      </c>
      <c r="X746" s="2">
        <v>1</v>
      </c>
      <c r="Y746" t="s">
        <v>4</v>
      </c>
      <c r="AA746">
        <v>1</v>
      </c>
      <c r="AI746" s="20">
        <v>10</v>
      </c>
      <c r="AJ746" s="14" t="s">
        <v>422</v>
      </c>
      <c r="AK746">
        <v>0</v>
      </c>
    </row>
    <row r="747" spans="1:38" x14ac:dyDescent="0.3">
      <c r="A747" s="2">
        <v>746</v>
      </c>
      <c r="B747" s="21" t="s">
        <v>768</v>
      </c>
      <c r="C747" t="s">
        <v>2</v>
      </c>
      <c r="D747" t="s">
        <v>3</v>
      </c>
      <c r="F747">
        <v>1</v>
      </c>
      <c r="X747" s="2">
        <v>1</v>
      </c>
      <c r="Y747" t="s">
        <v>4</v>
      </c>
      <c r="AD747">
        <v>1</v>
      </c>
      <c r="AI747" s="20">
        <v>7</v>
      </c>
      <c r="AJ747" s="14" t="s">
        <v>423</v>
      </c>
      <c r="AK747">
        <v>12</v>
      </c>
    </row>
    <row r="748" spans="1:38" x14ac:dyDescent="0.3">
      <c r="A748" s="2">
        <v>747</v>
      </c>
      <c r="B748" s="21" t="s">
        <v>768</v>
      </c>
      <c r="C748" t="s">
        <v>2</v>
      </c>
      <c r="D748" t="s">
        <v>3</v>
      </c>
      <c r="E748" s="2">
        <v>1</v>
      </c>
      <c r="F748">
        <v>1</v>
      </c>
      <c r="X748" s="2">
        <v>1</v>
      </c>
      <c r="Y748" t="s">
        <v>4</v>
      </c>
      <c r="AA748">
        <v>1</v>
      </c>
      <c r="AI748" s="20">
        <v>9</v>
      </c>
      <c r="AJ748" s="14" t="s">
        <v>317</v>
      </c>
      <c r="AK748">
        <v>0</v>
      </c>
    </row>
    <row r="749" spans="1:38" x14ac:dyDescent="0.3">
      <c r="A749" s="2">
        <v>748</v>
      </c>
      <c r="B749" s="21" t="s">
        <v>768</v>
      </c>
      <c r="C749" t="s">
        <v>2</v>
      </c>
      <c r="D749" t="s">
        <v>3</v>
      </c>
      <c r="L749">
        <v>1</v>
      </c>
      <c r="X749" s="2">
        <v>1</v>
      </c>
      <c r="Y749" t="s">
        <v>3</v>
      </c>
      <c r="Z749">
        <v>1</v>
      </c>
      <c r="AA749">
        <v>1</v>
      </c>
      <c r="AI749" s="20">
        <v>10</v>
      </c>
      <c r="AJ749" s="14" t="s">
        <v>317</v>
      </c>
      <c r="AK749">
        <v>0</v>
      </c>
    </row>
    <row r="750" spans="1:38" x14ac:dyDescent="0.3">
      <c r="A750" s="2">
        <v>749</v>
      </c>
      <c r="B750" s="21" t="s">
        <v>768</v>
      </c>
      <c r="C750" t="s">
        <v>1</v>
      </c>
      <c r="D750" t="s">
        <v>3</v>
      </c>
      <c r="F750">
        <v>1</v>
      </c>
      <c r="X750" s="2">
        <v>1</v>
      </c>
      <c r="Y750" t="s">
        <v>4</v>
      </c>
      <c r="AF750">
        <v>1</v>
      </c>
      <c r="AI750" s="20">
        <v>7</v>
      </c>
      <c r="AJ750" s="14" t="s">
        <v>424</v>
      </c>
      <c r="AK750">
        <v>1</v>
      </c>
      <c r="AL750">
        <v>2</v>
      </c>
    </row>
    <row r="751" spans="1:38" x14ac:dyDescent="0.3">
      <c r="A751" s="2">
        <v>750</v>
      </c>
      <c r="B751" s="21" t="s">
        <v>768</v>
      </c>
      <c r="C751" t="s">
        <v>2</v>
      </c>
      <c r="D751" t="s">
        <v>4</v>
      </c>
      <c r="L751">
        <v>1</v>
      </c>
      <c r="O751">
        <v>1</v>
      </c>
      <c r="X751" s="2">
        <v>1</v>
      </c>
      <c r="Y751" t="s">
        <v>4</v>
      </c>
      <c r="AB751">
        <v>1</v>
      </c>
      <c r="AI751" s="20">
        <v>5</v>
      </c>
      <c r="AJ751" s="14" t="s">
        <v>425</v>
      </c>
      <c r="AK751">
        <v>12</v>
      </c>
    </row>
    <row r="752" spans="1:38" x14ac:dyDescent="0.3">
      <c r="A752" s="2">
        <v>751</v>
      </c>
      <c r="B752" s="21" t="s">
        <v>768</v>
      </c>
      <c r="C752" t="s">
        <v>1</v>
      </c>
      <c r="D752" t="s">
        <v>3</v>
      </c>
      <c r="H752">
        <v>1</v>
      </c>
      <c r="P752">
        <v>1</v>
      </c>
      <c r="X752" s="2">
        <v>1</v>
      </c>
      <c r="Y752" t="s">
        <v>4</v>
      </c>
      <c r="AD752">
        <v>1</v>
      </c>
      <c r="AI752" s="20">
        <v>10</v>
      </c>
      <c r="AJ752" s="14" t="s">
        <v>426</v>
      </c>
      <c r="AK752">
        <v>1</v>
      </c>
    </row>
    <row r="753" spans="1:37" x14ac:dyDescent="0.3">
      <c r="A753" s="2">
        <v>752</v>
      </c>
      <c r="B753" s="21" t="s">
        <v>768</v>
      </c>
      <c r="C753" t="s">
        <v>2</v>
      </c>
      <c r="D753" t="s">
        <v>3</v>
      </c>
      <c r="E753" s="2">
        <v>1</v>
      </c>
      <c r="M753">
        <v>1</v>
      </c>
      <c r="O753">
        <v>1</v>
      </c>
      <c r="P753">
        <v>1</v>
      </c>
      <c r="Q753">
        <v>1</v>
      </c>
      <c r="R753">
        <v>1</v>
      </c>
      <c r="S753">
        <v>1</v>
      </c>
      <c r="V753">
        <v>1</v>
      </c>
      <c r="X753" s="2">
        <v>1</v>
      </c>
      <c r="Y753" t="s">
        <v>4</v>
      </c>
      <c r="Z753">
        <v>1</v>
      </c>
      <c r="AA753">
        <v>1</v>
      </c>
      <c r="AI753" s="20">
        <v>7</v>
      </c>
      <c r="AJ753" s="14" t="s">
        <v>427</v>
      </c>
      <c r="AK753">
        <v>5</v>
      </c>
    </row>
    <row r="754" spans="1:37" x14ac:dyDescent="0.3">
      <c r="A754" s="2">
        <v>753</v>
      </c>
      <c r="B754" s="21" t="s">
        <v>768</v>
      </c>
      <c r="C754" t="s">
        <v>2</v>
      </c>
      <c r="D754" t="s">
        <v>3</v>
      </c>
      <c r="L754">
        <v>1</v>
      </c>
      <c r="X754" s="2">
        <v>1</v>
      </c>
      <c r="Y754" t="s">
        <v>4</v>
      </c>
      <c r="AE754">
        <v>1</v>
      </c>
      <c r="AI754" s="20">
        <v>5</v>
      </c>
      <c r="AJ754" s="14" t="s">
        <v>428</v>
      </c>
      <c r="AK754">
        <v>0</v>
      </c>
    </row>
    <row r="755" spans="1:37" x14ac:dyDescent="0.3">
      <c r="A755" s="2">
        <v>754</v>
      </c>
      <c r="B755" s="21" t="s">
        <v>768</v>
      </c>
      <c r="C755" t="s">
        <v>2</v>
      </c>
      <c r="D755" t="s">
        <v>3</v>
      </c>
      <c r="F755">
        <v>1</v>
      </c>
      <c r="O755">
        <v>1</v>
      </c>
      <c r="X755" s="2">
        <v>1</v>
      </c>
      <c r="Y755" t="s">
        <v>4</v>
      </c>
      <c r="AD755">
        <v>1</v>
      </c>
      <c r="AI755" s="20">
        <v>8</v>
      </c>
      <c r="AJ755" s="14" t="s">
        <v>317</v>
      </c>
      <c r="AK755">
        <v>0</v>
      </c>
    </row>
    <row r="756" spans="1:37" x14ac:dyDescent="0.3">
      <c r="A756" s="2">
        <v>755</v>
      </c>
      <c r="B756" s="21" t="s">
        <v>768</v>
      </c>
      <c r="C756" t="s">
        <v>1</v>
      </c>
      <c r="D756" t="s">
        <v>3</v>
      </c>
      <c r="F756">
        <v>1</v>
      </c>
      <c r="O756">
        <v>1</v>
      </c>
      <c r="X756" s="2">
        <v>1</v>
      </c>
      <c r="Y756" t="s">
        <v>4</v>
      </c>
      <c r="AE756">
        <v>1</v>
      </c>
      <c r="AG756">
        <v>1</v>
      </c>
      <c r="AI756" s="20">
        <v>7</v>
      </c>
      <c r="AJ756" s="14" t="s">
        <v>310</v>
      </c>
      <c r="AK756">
        <v>0</v>
      </c>
    </row>
    <row r="757" spans="1:37" x14ac:dyDescent="0.3">
      <c r="A757" s="2">
        <v>756</v>
      </c>
      <c r="B757" s="21" t="s">
        <v>768</v>
      </c>
      <c r="C757" t="s">
        <v>2</v>
      </c>
      <c r="D757" t="s">
        <v>3</v>
      </c>
      <c r="E757" s="2">
        <v>1</v>
      </c>
      <c r="M757">
        <v>1</v>
      </c>
      <c r="U757">
        <v>1</v>
      </c>
      <c r="X757" s="2">
        <v>1</v>
      </c>
      <c r="Y757" t="s">
        <v>4</v>
      </c>
      <c r="AF757">
        <v>1</v>
      </c>
      <c r="AI757" s="20">
        <v>4</v>
      </c>
      <c r="AJ757" s="14" t="s">
        <v>429</v>
      </c>
      <c r="AK757">
        <v>4</v>
      </c>
    </row>
    <row r="758" spans="1:37" x14ac:dyDescent="0.3">
      <c r="A758" s="2">
        <v>757</v>
      </c>
      <c r="B758" s="21" t="s">
        <v>768</v>
      </c>
      <c r="C758" t="s">
        <v>2</v>
      </c>
      <c r="D758" t="s">
        <v>3</v>
      </c>
      <c r="L758">
        <v>1</v>
      </c>
      <c r="X758" s="2">
        <v>2</v>
      </c>
      <c r="AF758">
        <v>1</v>
      </c>
      <c r="AI758" s="20">
        <v>5</v>
      </c>
      <c r="AJ758" s="14" t="s">
        <v>430</v>
      </c>
      <c r="AK758">
        <v>2</v>
      </c>
    </row>
    <row r="759" spans="1:37" x14ac:dyDescent="0.3">
      <c r="A759" s="2">
        <v>758</v>
      </c>
      <c r="B759" s="21" t="s">
        <v>768</v>
      </c>
      <c r="C759" t="s">
        <v>1</v>
      </c>
      <c r="D759" t="s">
        <v>3</v>
      </c>
      <c r="I759">
        <v>1</v>
      </c>
      <c r="M759">
        <v>1</v>
      </c>
      <c r="V759">
        <v>1</v>
      </c>
      <c r="X759" s="2">
        <v>1</v>
      </c>
      <c r="Y759" t="s">
        <v>4</v>
      </c>
      <c r="Z759">
        <v>1</v>
      </c>
      <c r="AA759">
        <v>1</v>
      </c>
      <c r="AH759">
        <v>1</v>
      </c>
      <c r="AI759" s="20">
        <v>10</v>
      </c>
      <c r="AJ759" s="14" t="s">
        <v>431</v>
      </c>
      <c r="AK759">
        <v>2</v>
      </c>
    </row>
    <row r="760" spans="1:37" x14ac:dyDescent="0.3">
      <c r="A760" s="2">
        <v>759</v>
      </c>
      <c r="B760" s="21" t="s">
        <v>768</v>
      </c>
      <c r="C760" t="s">
        <v>1</v>
      </c>
      <c r="D760" t="s">
        <v>4</v>
      </c>
      <c r="I760">
        <v>1</v>
      </c>
      <c r="X760" s="2">
        <v>3</v>
      </c>
      <c r="AA760">
        <v>1</v>
      </c>
      <c r="AI760" s="20">
        <v>10</v>
      </c>
      <c r="AJ760" s="14" t="s">
        <v>432</v>
      </c>
      <c r="AK760">
        <v>0</v>
      </c>
    </row>
    <row r="761" spans="1:37" x14ac:dyDescent="0.3">
      <c r="A761" s="2">
        <v>760</v>
      </c>
      <c r="B761" s="21" t="s">
        <v>768</v>
      </c>
      <c r="C761" t="s">
        <v>1</v>
      </c>
      <c r="D761" t="s">
        <v>4</v>
      </c>
      <c r="F761">
        <v>1</v>
      </c>
      <c r="U761">
        <v>1</v>
      </c>
      <c r="X761" s="2">
        <v>1</v>
      </c>
      <c r="Y761" t="s">
        <v>4</v>
      </c>
      <c r="AD761">
        <v>1</v>
      </c>
      <c r="AI761" s="20">
        <v>6</v>
      </c>
      <c r="AJ761" s="14" t="s">
        <v>317</v>
      </c>
      <c r="AK761">
        <v>0</v>
      </c>
    </row>
    <row r="762" spans="1:37" x14ac:dyDescent="0.3">
      <c r="A762" s="2">
        <v>761</v>
      </c>
      <c r="B762" s="21" t="s">
        <v>768</v>
      </c>
      <c r="C762" t="s">
        <v>2</v>
      </c>
      <c r="D762" t="s">
        <v>3</v>
      </c>
      <c r="F762">
        <v>1</v>
      </c>
      <c r="X762" s="2">
        <v>1</v>
      </c>
      <c r="Y762" t="s">
        <v>4</v>
      </c>
      <c r="AG762">
        <v>1</v>
      </c>
      <c r="AI762" s="20">
        <v>9</v>
      </c>
      <c r="AJ762" s="14" t="s">
        <v>317</v>
      </c>
      <c r="AK762">
        <v>0</v>
      </c>
    </row>
    <row r="763" spans="1:37" x14ac:dyDescent="0.3">
      <c r="A763" s="2">
        <v>762</v>
      </c>
      <c r="B763" s="21" t="s">
        <v>768</v>
      </c>
      <c r="C763" t="s">
        <v>2</v>
      </c>
      <c r="D763" t="s">
        <v>3</v>
      </c>
      <c r="E763" s="2">
        <v>1</v>
      </c>
      <c r="X763" s="2">
        <v>1</v>
      </c>
      <c r="Y763" t="s">
        <v>4</v>
      </c>
      <c r="Z763">
        <v>1</v>
      </c>
      <c r="AA763">
        <v>1</v>
      </c>
      <c r="AF763">
        <v>1</v>
      </c>
      <c r="AI763" s="20">
        <v>9</v>
      </c>
      <c r="AJ763" s="14" t="s">
        <v>317</v>
      </c>
      <c r="AK763">
        <v>0</v>
      </c>
    </row>
    <row r="764" spans="1:37" x14ac:dyDescent="0.3">
      <c r="A764" s="2">
        <v>763</v>
      </c>
      <c r="B764" s="21" t="s">
        <v>768</v>
      </c>
      <c r="C764" t="s">
        <v>1</v>
      </c>
      <c r="D764" t="s">
        <v>4</v>
      </c>
      <c r="F764">
        <v>1</v>
      </c>
      <c r="U764">
        <v>1</v>
      </c>
      <c r="V764">
        <v>1</v>
      </c>
      <c r="X764" s="2">
        <v>1</v>
      </c>
      <c r="Y764" t="s">
        <v>4</v>
      </c>
      <c r="AA764">
        <v>1</v>
      </c>
      <c r="AI764" s="20">
        <v>9</v>
      </c>
      <c r="AJ764" s="14" t="s">
        <v>433</v>
      </c>
      <c r="AK764">
        <v>7</v>
      </c>
    </row>
    <row r="765" spans="1:37" x14ac:dyDescent="0.3">
      <c r="A765" s="2">
        <v>764</v>
      </c>
      <c r="B765" s="21" t="s">
        <v>768</v>
      </c>
      <c r="C765" t="s">
        <v>2</v>
      </c>
      <c r="D765" t="s">
        <v>3</v>
      </c>
      <c r="X765" s="2">
        <v>1</v>
      </c>
      <c r="Y765" t="s">
        <v>4</v>
      </c>
      <c r="AF765">
        <v>1</v>
      </c>
      <c r="AI765" s="20">
        <v>9</v>
      </c>
      <c r="AJ765" s="14" t="s">
        <v>397</v>
      </c>
      <c r="AK765">
        <v>2</v>
      </c>
    </row>
    <row r="766" spans="1:37" x14ac:dyDescent="0.3">
      <c r="A766" s="2">
        <v>765</v>
      </c>
      <c r="B766" s="21" t="s">
        <v>768</v>
      </c>
      <c r="C766" t="s">
        <v>1</v>
      </c>
      <c r="D766" t="s">
        <v>3</v>
      </c>
      <c r="F766">
        <v>1</v>
      </c>
      <c r="O766">
        <v>1</v>
      </c>
      <c r="X766" s="2">
        <v>1</v>
      </c>
      <c r="Y766" t="s">
        <v>4</v>
      </c>
      <c r="AG766">
        <v>1</v>
      </c>
      <c r="AI766" s="20">
        <v>9</v>
      </c>
      <c r="AJ766" s="14" t="s">
        <v>434</v>
      </c>
      <c r="AK766">
        <v>2</v>
      </c>
    </row>
    <row r="767" spans="1:37" x14ac:dyDescent="0.3">
      <c r="A767" s="2">
        <v>766</v>
      </c>
      <c r="B767" s="21" t="s">
        <v>768</v>
      </c>
      <c r="C767" t="s">
        <v>2</v>
      </c>
      <c r="D767" t="s">
        <v>3</v>
      </c>
      <c r="F767">
        <v>1</v>
      </c>
      <c r="H767">
        <v>1</v>
      </c>
      <c r="S767">
        <v>1</v>
      </c>
      <c r="X767" s="2">
        <v>1</v>
      </c>
      <c r="Y767" t="s">
        <v>4</v>
      </c>
      <c r="AB767">
        <v>1</v>
      </c>
      <c r="AI767" s="20">
        <v>7</v>
      </c>
      <c r="AJ767" s="14" t="s">
        <v>435</v>
      </c>
      <c r="AK767">
        <v>1</v>
      </c>
    </row>
    <row r="768" spans="1:37" x14ac:dyDescent="0.3">
      <c r="A768" s="2">
        <v>767</v>
      </c>
      <c r="B768" s="21" t="s">
        <v>768</v>
      </c>
      <c r="C768" t="s">
        <v>1</v>
      </c>
      <c r="D768" t="s">
        <v>4</v>
      </c>
      <c r="G768">
        <v>1</v>
      </c>
      <c r="X768" s="2">
        <v>1</v>
      </c>
      <c r="Y768" t="s">
        <v>4</v>
      </c>
      <c r="AF768">
        <v>1</v>
      </c>
      <c r="AI768" s="20">
        <v>6</v>
      </c>
      <c r="AJ768" s="14" t="s">
        <v>436</v>
      </c>
      <c r="AK768">
        <v>2</v>
      </c>
    </row>
    <row r="769" spans="1:38" x14ac:dyDescent="0.3">
      <c r="A769" s="2">
        <v>768</v>
      </c>
      <c r="B769" s="21" t="s">
        <v>768</v>
      </c>
      <c r="C769" t="s">
        <v>2</v>
      </c>
      <c r="D769" t="s">
        <v>3</v>
      </c>
      <c r="F769">
        <v>1</v>
      </c>
      <c r="H769">
        <v>1</v>
      </c>
      <c r="P769">
        <v>1</v>
      </c>
      <c r="X769" s="2">
        <v>1</v>
      </c>
      <c r="Y769" t="s">
        <v>4</v>
      </c>
      <c r="AG769">
        <v>1</v>
      </c>
      <c r="AI769" s="20">
        <v>10</v>
      </c>
      <c r="AJ769" s="14" t="s">
        <v>317</v>
      </c>
      <c r="AK769">
        <v>0</v>
      </c>
    </row>
    <row r="770" spans="1:38" x14ac:dyDescent="0.3">
      <c r="A770" s="2">
        <v>769</v>
      </c>
      <c r="B770" s="21" t="s">
        <v>768</v>
      </c>
      <c r="C770" t="s">
        <v>1</v>
      </c>
      <c r="D770" t="s">
        <v>4</v>
      </c>
      <c r="F770">
        <v>1</v>
      </c>
      <c r="M770">
        <v>1</v>
      </c>
      <c r="U770">
        <v>1</v>
      </c>
      <c r="X770" s="2">
        <v>1</v>
      </c>
      <c r="Y770" t="s">
        <v>4</v>
      </c>
      <c r="AA770">
        <v>1</v>
      </c>
      <c r="AD770">
        <v>1</v>
      </c>
      <c r="AE770">
        <v>1</v>
      </c>
      <c r="AH770">
        <v>1</v>
      </c>
      <c r="AI770" s="20">
        <v>8</v>
      </c>
      <c r="AJ770" s="14" t="s">
        <v>437</v>
      </c>
      <c r="AK770">
        <v>1</v>
      </c>
    </row>
    <row r="771" spans="1:38" x14ac:dyDescent="0.3">
      <c r="A771" s="2">
        <v>770</v>
      </c>
      <c r="B771" s="21" t="s">
        <v>768</v>
      </c>
      <c r="C771" t="s">
        <v>2</v>
      </c>
      <c r="D771" t="s">
        <v>3</v>
      </c>
      <c r="F771">
        <v>1</v>
      </c>
      <c r="U771">
        <v>1</v>
      </c>
      <c r="X771" s="2">
        <v>1</v>
      </c>
      <c r="Y771" t="s">
        <v>4</v>
      </c>
      <c r="AA771">
        <v>1</v>
      </c>
      <c r="AI771" s="20">
        <v>8</v>
      </c>
      <c r="AJ771" s="14" t="s">
        <v>292</v>
      </c>
      <c r="AK771">
        <v>0</v>
      </c>
    </row>
    <row r="772" spans="1:38" x14ac:dyDescent="0.3">
      <c r="A772" s="2">
        <v>771</v>
      </c>
      <c r="B772" s="21" t="s">
        <v>768</v>
      </c>
      <c r="C772" t="s">
        <v>2</v>
      </c>
      <c r="D772" t="s">
        <v>3</v>
      </c>
      <c r="H772">
        <v>1</v>
      </c>
      <c r="R772">
        <v>1</v>
      </c>
      <c r="X772" s="2">
        <v>1</v>
      </c>
      <c r="Y772" t="s">
        <v>4</v>
      </c>
      <c r="AG772">
        <v>1</v>
      </c>
      <c r="AI772" s="20">
        <v>6</v>
      </c>
      <c r="AJ772" s="14" t="s">
        <v>438</v>
      </c>
      <c r="AK772">
        <v>2</v>
      </c>
    </row>
    <row r="773" spans="1:38" x14ac:dyDescent="0.3">
      <c r="A773" s="2">
        <v>772</v>
      </c>
      <c r="B773" s="21" t="s">
        <v>768</v>
      </c>
      <c r="C773" t="s">
        <v>1</v>
      </c>
      <c r="D773" t="s">
        <v>4</v>
      </c>
      <c r="F773">
        <v>1</v>
      </c>
      <c r="H773">
        <v>1</v>
      </c>
      <c r="S773">
        <v>1</v>
      </c>
      <c r="X773" s="2">
        <v>1</v>
      </c>
      <c r="Y773" t="s">
        <v>4</v>
      </c>
      <c r="AB773">
        <v>1</v>
      </c>
      <c r="AI773" s="20">
        <v>8</v>
      </c>
      <c r="AJ773" s="14" t="s">
        <v>439</v>
      </c>
      <c r="AK773">
        <v>2</v>
      </c>
    </row>
    <row r="774" spans="1:38" x14ac:dyDescent="0.3">
      <c r="A774" s="2">
        <v>773</v>
      </c>
      <c r="B774" s="21" t="s">
        <v>768</v>
      </c>
      <c r="C774" t="s">
        <v>2</v>
      </c>
      <c r="D774" t="s">
        <v>3</v>
      </c>
      <c r="F774">
        <v>1</v>
      </c>
      <c r="U774">
        <v>1</v>
      </c>
      <c r="X774" s="2">
        <v>1</v>
      </c>
      <c r="Y774" t="s">
        <v>4</v>
      </c>
      <c r="AD774">
        <v>1</v>
      </c>
      <c r="AE774">
        <v>1</v>
      </c>
      <c r="AI774" s="20">
        <v>5</v>
      </c>
      <c r="AJ774" s="14" t="s">
        <v>440</v>
      </c>
      <c r="AK774">
        <v>1</v>
      </c>
      <c r="AL774">
        <v>5</v>
      </c>
    </row>
    <row r="775" spans="1:38" x14ac:dyDescent="0.3">
      <c r="A775" s="2">
        <v>774</v>
      </c>
      <c r="B775" s="21" t="s">
        <v>768</v>
      </c>
      <c r="C775" t="s">
        <v>1</v>
      </c>
      <c r="D775" t="s">
        <v>4</v>
      </c>
      <c r="F775">
        <v>1</v>
      </c>
      <c r="O775">
        <v>1</v>
      </c>
      <c r="X775" s="2">
        <v>1</v>
      </c>
      <c r="Y775" t="s">
        <v>4</v>
      </c>
      <c r="Z775">
        <v>1</v>
      </c>
      <c r="AA775">
        <v>1</v>
      </c>
      <c r="AI775" s="20">
        <v>7</v>
      </c>
      <c r="AJ775" s="14" t="s">
        <v>441</v>
      </c>
      <c r="AK775">
        <v>4</v>
      </c>
    </row>
    <row r="776" spans="1:38" x14ac:dyDescent="0.3">
      <c r="A776" s="2">
        <v>775</v>
      </c>
      <c r="B776" s="21" t="s">
        <v>768</v>
      </c>
      <c r="C776" t="s">
        <v>1</v>
      </c>
      <c r="D776" t="s">
        <v>4</v>
      </c>
      <c r="F776">
        <v>1</v>
      </c>
      <c r="O776">
        <v>1</v>
      </c>
      <c r="X776" s="2">
        <v>1</v>
      </c>
      <c r="Y776" t="s">
        <v>4</v>
      </c>
      <c r="Z776">
        <v>1</v>
      </c>
      <c r="AA776">
        <v>1</v>
      </c>
      <c r="AI776" s="20">
        <v>3</v>
      </c>
      <c r="AJ776" s="14" t="s">
        <v>442</v>
      </c>
      <c r="AK776">
        <v>0</v>
      </c>
    </row>
    <row r="777" spans="1:38" x14ac:dyDescent="0.3">
      <c r="A777" s="2">
        <v>776</v>
      </c>
      <c r="B777" s="21" t="s">
        <v>768</v>
      </c>
      <c r="C777" t="s">
        <v>1</v>
      </c>
      <c r="D777" t="s">
        <v>3</v>
      </c>
      <c r="H777">
        <v>1</v>
      </c>
      <c r="R777">
        <v>1</v>
      </c>
      <c r="X777" s="2">
        <v>1</v>
      </c>
      <c r="Y777" t="s">
        <v>4</v>
      </c>
      <c r="AH777">
        <v>1</v>
      </c>
      <c r="AI777" s="20">
        <v>10</v>
      </c>
      <c r="AJ777" s="14" t="s">
        <v>443</v>
      </c>
      <c r="AK777">
        <v>0</v>
      </c>
    </row>
    <row r="778" spans="1:38" x14ac:dyDescent="0.3">
      <c r="A778" s="2">
        <v>777</v>
      </c>
      <c r="B778" s="21" t="s">
        <v>768</v>
      </c>
      <c r="C778" t="s">
        <v>2</v>
      </c>
      <c r="D778" t="s">
        <v>3</v>
      </c>
      <c r="H778">
        <v>1</v>
      </c>
      <c r="P778">
        <v>1</v>
      </c>
      <c r="X778" s="2">
        <v>1</v>
      </c>
      <c r="Y778" t="s">
        <v>3</v>
      </c>
      <c r="AD778">
        <v>1</v>
      </c>
      <c r="AI778" s="20">
        <v>10</v>
      </c>
      <c r="AJ778" s="14" t="s">
        <v>444</v>
      </c>
      <c r="AK778">
        <v>12</v>
      </c>
    </row>
    <row r="779" spans="1:38" x14ac:dyDescent="0.3">
      <c r="A779" s="2">
        <v>778</v>
      </c>
      <c r="B779" s="21" t="s">
        <v>768</v>
      </c>
      <c r="C779" t="s">
        <v>2</v>
      </c>
      <c r="D779" t="s">
        <v>3</v>
      </c>
      <c r="E779" s="2">
        <v>1</v>
      </c>
      <c r="X779" s="2">
        <v>1</v>
      </c>
      <c r="Y779" t="s">
        <v>4</v>
      </c>
      <c r="AD779">
        <v>1</v>
      </c>
      <c r="AI779" s="20">
        <v>10</v>
      </c>
      <c r="AJ779" s="14" t="s">
        <v>310</v>
      </c>
      <c r="AK779">
        <v>0</v>
      </c>
    </row>
    <row r="780" spans="1:38" x14ac:dyDescent="0.3">
      <c r="A780" s="2">
        <v>779</v>
      </c>
      <c r="B780" s="21" t="s">
        <v>768</v>
      </c>
      <c r="C780" t="s">
        <v>2</v>
      </c>
      <c r="D780" t="s">
        <v>4</v>
      </c>
      <c r="F780">
        <v>1</v>
      </c>
      <c r="U780">
        <v>1</v>
      </c>
      <c r="X780" s="2">
        <v>1</v>
      </c>
      <c r="Y780" t="s">
        <v>3</v>
      </c>
      <c r="AA780">
        <v>1</v>
      </c>
      <c r="AD780">
        <v>1</v>
      </c>
      <c r="AI780" s="20">
        <v>7</v>
      </c>
      <c r="AJ780" s="14" t="s">
        <v>445</v>
      </c>
      <c r="AK780">
        <v>2</v>
      </c>
    </row>
    <row r="781" spans="1:38" x14ac:dyDescent="0.3">
      <c r="A781" s="2">
        <v>780</v>
      </c>
      <c r="B781" s="21" t="s">
        <v>768</v>
      </c>
      <c r="C781" t="s">
        <v>2</v>
      </c>
      <c r="D781" t="s">
        <v>3</v>
      </c>
      <c r="H781">
        <v>1</v>
      </c>
      <c r="R781">
        <v>1</v>
      </c>
      <c r="X781" s="2">
        <v>1</v>
      </c>
      <c r="Y781" t="s">
        <v>4</v>
      </c>
      <c r="Z781">
        <v>1</v>
      </c>
      <c r="AA781">
        <v>1</v>
      </c>
      <c r="AF781">
        <v>1</v>
      </c>
      <c r="AI781" s="20">
        <v>8</v>
      </c>
      <c r="AJ781" s="14" t="s">
        <v>255</v>
      </c>
      <c r="AK781">
        <v>1</v>
      </c>
    </row>
    <row r="782" spans="1:38" x14ac:dyDescent="0.3">
      <c r="A782" s="2">
        <v>781</v>
      </c>
      <c r="B782" s="21" t="s">
        <v>768</v>
      </c>
      <c r="C782" t="s">
        <v>1</v>
      </c>
      <c r="D782" t="s">
        <v>3</v>
      </c>
      <c r="F782">
        <v>1</v>
      </c>
      <c r="S782">
        <v>1</v>
      </c>
      <c r="X782" s="2">
        <v>1</v>
      </c>
      <c r="Y782" t="s">
        <v>3</v>
      </c>
      <c r="AA782">
        <v>1</v>
      </c>
      <c r="AI782" s="20">
        <v>5</v>
      </c>
      <c r="AJ782" s="14" t="s">
        <v>446</v>
      </c>
      <c r="AK782">
        <v>2</v>
      </c>
    </row>
    <row r="783" spans="1:38" x14ac:dyDescent="0.3">
      <c r="A783" s="2">
        <v>782</v>
      </c>
      <c r="B783" s="21" t="s">
        <v>768</v>
      </c>
      <c r="C783" t="s">
        <v>2</v>
      </c>
      <c r="D783" t="s">
        <v>3</v>
      </c>
      <c r="H783">
        <v>1</v>
      </c>
      <c r="R783">
        <v>1</v>
      </c>
      <c r="X783" s="2">
        <v>1</v>
      </c>
      <c r="Y783" t="s">
        <v>4</v>
      </c>
      <c r="Z783">
        <v>1</v>
      </c>
      <c r="AA783">
        <v>1</v>
      </c>
      <c r="AI783" s="20">
        <v>8</v>
      </c>
      <c r="AJ783" s="14" t="s">
        <v>447</v>
      </c>
      <c r="AK783">
        <v>2</v>
      </c>
      <c r="AL783">
        <v>1</v>
      </c>
    </row>
    <row r="784" spans="1:38" x14ac:dyDescent="0.3">
      <c r="A784" s="2">
        <v>783</v>
      </c>
      <c r="B784" s="21" t="s">
        <v>768</v>
      </c>
      <c r="C784" t="s">
        <v>2</v>
      </c>
      <c r="D784" t="s">
        <v>3</v>
      </c>
      <c r="F784">
        <v>1</v>
      </c>
      <c r="V784">
        <v>1</v>
      </c>
      <c r="X784" s="2">
        <v>1</v>
      </c>
      <c r="Y784" t="s">
        <v>4</v>
      </c>
      <c r="Z784">
        <v>1</v>
      </c>
      <c r="AA784">
        <v>1</v>
      </c>
      <c r="AE784">
        <v>1</v>
      </c>
      <c r="AH784">
        <v>1</v>
      </c>
      <c r="AI784" s="20">
        <v>7</v>
      </c>
      <c r="AJ784" s="14" t="s">
        <v>448</v>
      </c>
      <c r="AK784">
        <v>1</v>
      </c>
      <c r="AL784">
        <v>2</v>
      </c>
    </row>
    <row r="785" spans="1:38" x14ac:dyDescent="0.3">
      <c r="A785" s="2">
        <v>784</v>
      </c>
      <c r="B785" s="21" t="s">
        <v>768</v>
      </c>
      <c r="C785" t="s">
        <v>1</v>
      </c>
      <c r="D785" t="s">
        <v>3</v>
      </c>
      <c r="H785">
        <v>1</v>
      </c>
      <c r="O785">
        <v>1</v>
      </c>
      <c r="X785" s="2">
        <v>1</v>
      </c>
      <c r="Y785" t="s">
        <v>4</v>
      </c>
      <c r="AE785">
        <v>1</v>
      </c>
      <c r="AF785">
        <v>1</v>
      </c>
      <c r="AI785" s="20">
        <v>0</v>
      </c>
      <c r="AJ785" s="14" t="s">
        <v>449</v>
      </c>
      <c r="AK785">
        <v>2</v>
      </c>
    </row>
    <row r="786" spans="1:38" x14ac:dyDescent="0.3">
      <c r="A786" s="2">
        <v>785</v>
      </c>
      <c r="B786" s="21" t="s">
        <v>768</v>
      </c>
      <c r="C786" t="s">
        <v>2</v>
      </c>
      <c r="D786" t="s">
        <v>3</v>
      </c>
      <c r="H786">
        <v>1</v>
      </c>
      <c r="O786">
        <v>1</v>
      </c>
      <c r="X786" s="2">
        <v>1</v>
      </c>
      <c r="Y786" t="s">
        <v>4</v>
      </c>
      <c r="AB786">
        <v>1</v>
      </c>
      <c r="AI786" s="20">
        <v>7</v>
      </c>
      <c r="AJ786" s="14" t="s">
        <v>450</v>
      </c>
      <c r="AK786">
        <v>1</v>
      </c>
    </row>
    <row r="787" spans="1:38" x14ac:dyDescent="0.3">
      <c r="A787" s="2">
        <v>786</v>
      </c>
      <c r="B787" s="21" t="s">
        <v>768</v>
      </c>
      <c r="C787" t="s">
        <v>1</v>
      </c>
      <c r="D787" t="s">
        <v>3</v>
      </c>
      <c r="F787">
        <v>1</v>
      </c>
      <c r="O787">
        <v>1</v>
      </c>
      <c r="X787" s="2">
        <v>1</v>
      </c>
      <c r="Y787" t="s">
        <v>4</v>
      </c>
      <c r="AF787">
        <v>1</v>
      </c>
      <c r="AH787">
        <v>1</v>
      </c>
      <c r="AI787" s="20">
        <v>6</v>
      </c>
      <c r="AJ787" s="14" t="s">
        <v>451</v>
      </c>
      <c r="AK787">
        <v>2</v>
      </c>
      <c r="AL787">
        <v>1</v>
      </c>
    </row>
    <row r="788" spans="1:38" x14ac:dyDescent="0.3">
      <c r="A788" s="2">
        <v>787</v>
      </c>
      <c r="B788" s="21" t="s">
        <v>768</v>
      </c>
      <c r="C788" t="s">
        <v>1</v>
      </c>
      <c r="D788" t="s">
        <v>3</v>
      </c>
      <c r="F788">
        <v>1</v>
      </c>
      <c r="M788">
        <v>1</v>
      </c>
      <c r="O788">
        <v>1</v>
      </c>
      <c r="V788">
        <v>1</v>
      </c>
      <c r="X788" s="2">
        <v>1</v>
      </c>
      <c r="Y788" t="s">
        <v>4</v>
      </c>
      <c r="Z788">
        <v>1</v>
      </c>
      <c r="AA788">
        <v>1</v>
      </c>
      <c r="AI788" s="20">
        <v>9</v>
      </c>
      <c r="AJ788" s="14" t="s">
        <v>452</v>
      </c>
      <c r="AK788">
        <v>13</v>
      </c>
    </row>
    <row r="789" spans="1:38" x14ac:dyDescent="0.3">
      <c r="A789" s="2">
        <v>788</v>
      </c>
      <c r="B789" s="21" t="s">
        <v>768</v>
      </c>
      <c r="C789" t="s">
        <v>2</v>
      </c>
      <c r="D789" t="s">
        <v>3</v>
      </c>
      <c r="M789">
        <v>1</v>
      </c>
      <c r="V789">
        <v>1</v>
      </c>
      <c r="X789" s="2">
        <v>1</v>
      </c>
      <c r="Y789" t="s">
        <v>4</v>
      </c>
      <c r="Z789">
        <v>1</v>
      </c>
      <c r="AA789">
        <v>1</v>
      </c>
      <c r="AD789">
        <v>1</v>
      </c>
      <c r="AF789">
        <v>1</v>
      </c>
      <c r="AI789" s="20">
        <v>9</v>
      </c>
      <c r="AJ789" s="14" t="s">
        <v>317</v>
      </c>
      <c r="AK789">
        <v>0</v>
      </c>
    </row>
    <row r="790" spans="1:38" x14ac:dyDescent="0.3">
      <c r="A790" s="2">
        <v>789</v>
      </c>
      <c r="B790" s="21" t="s">
        <v>768</v>
      </c>
      <c r="C790" t="s">
        <v>1</v>
      </c>
      <c r="D790" t="s">
        <v>4</v>
      </c>
      <c r="F790">
        <v>1</v>
      </c>
      <c r="Q790">
        <v>1</v>
      </c>
      <c r="R790">
        <v>1</v>
      </c>
      <c r="X790" s="2">
        <v>1</v>
      </c>
      <c r="Y790" t="s">
        <v>4</v>
      </c>
      <c r="AA790">
        <v>1</v>
      </c>
      <c r="AI790" s="20">
        <v>8</v>
      </c>
      <c r="AJ790" s="14" t="s">
        <v>453</v>
      </c>
      <c r="AK790">
        <v>1</v>
      </c>
    </row>
    <row r="791" spans="1:38" x14ac:dyDescent="0.3">
      <c r="A791" s="2">
        <v>790</v>
      </c>
      <c r="B791" s="21" t="s">
        <v>768</v>
      </c>
      <c r="C791" t="s">
        <v>2</v>
      </c>
      <c r="D791" t="s">
        <v>3</v>
      </c>
      <c r="E791" s="2">
        <v>1</v>
      </c>
      <c r="F791">
        <v>1</v>
      </c>
      <c r="M791">
        <v>1</v>
      </c>
      <c r="V791">
        <v>1</v>
      </c>
      <c r="X791" s="2">
        <v>1</v>
      </c>
      <c r="Y791" t="s">
        <v>4</v>
      </c>
      <c r="Z791">
        <v>1</v>
      </c>
      <c r="AD791">
        <v>1</v>
      </c>
      <c r="AF791">
        <v>1</v>
      </c>
      <c r="AI791" s="20">
        <v>8</v>
      </c>
      <c r="AJ791" s="14" t="s">
        <v>317</v>
      </c>
      <c r="AK791">
        <v>0</v>
      </c>
    </row>
    <row r="792" spans="1:38" x14ac:dyDescent="0.3">
      <c r="A792" s="2">
        <v>791</v>
      </c>
      <c r="B792" s="21" t="s">
        <v>768</v>
      </c>
      <c r="C792" t="s">
        <v>2</v>
      </c>
      <c r="D792" t="s">
        <v>3</v>
      </c>
      <c r="M792">
        <v>1</v>
      </c>
      <c r="W792">
        <v>1</v>
      </c>
      <c r="X792" s="2">
        <v>1</v>
      </c>
      <c r="Y792" t="s">
        <v>4</v>
      </c>
      <c r="AH792">
        <v>1</v>
      </c>
      <c r="AI792" s="20">
        <v>8</v>
      </c>
      <c r="AJ792" s="14" t="s">
        <v>454</v>
      </c>
      <c r="AK792">
        <v>1</v>
      </c>
      <c r="AL792">
        <v>2</v>
      </c>
    </row>
    <row r="793" spans="1:38" x14ac:dyDescent="0.3">
      <c r="A793" s="2">
        <v>792</v>
      </c>
      <c r="B793" s="21" t="s">
        <v>768</v>
      </c>
      <c r="C793" t="s">
        <v>2</v>
      </c>
      <c r="D793" t="s">
        <v>3</v>
      </c>
      <c r="E793" s="2">
        <v>1</v>
      </c>
      <c r="X793" s="2">
        <v>1</v>
      </c>
      <c r="Y793" t="s">
        <v>3</v>
      </c>
      <c r="AD793">
        <v>1</v>
      </c>
      <c r="AE793">
        <v>1</v>
      </c>
      <c r="AI793" s="20">
        <v>9</v>
      </c>
      <c r="AJ793" s="14" t="s">
        <v>397</v>
      </c>
      <c r="AK793">
        <v>2</v>
      </c>
    </row>
    <row r="794" spans="1:38" x14ac:dyDescent="0.3">
      <c r="A794" s="2">
        <v>793</v>
      </c>
      <c r="B794" s="21" t="s">
        <v>768</v>
      </c>
      <c r="C794" t="s">
        <v>2</v>
      </c>
      <c r="D794" t="s">
        <v>3</v>
      </c>
      <c r="E794" s="2">
        <v>1</v>
      </c>
      <c r="G794">
        <v>1</v>
      </c>
      <c r="W794">
        <v>1</v>
      </c>
      <c r="X794" s="2">
        <v>1</v>
      </c>
      <c r="Y794" t="s">
        <v>4</v>
      </c>
      <c r="AA794">
        <v>1</v>
      </c>
      <c r="AI794" s="20">
        <v>8</v>
      </c>
      <c r="AJ794" s="14" t="s">
        <v>455</v>
      </c>
      <c r="AK794">
        <v>1</v>
      </c>
    </row>
    <row r="795" spans="1:38" x14ac:dyDescent="0.3">
      <c r="A795" s="2">
        <v>794</v>
      </c>
      <c r="B795" s="21" t="s">
        <v>768</v>
      </c>
      <c r="C795" t="s">
        <v>1</v>
      </c>
      <c r="D795" t="s">
        <v>4</v>
      </c>
      <c r="F795">
        <v>1</v>
      </c>
      <c r="U795">
        <v>1</v>
      </c>
      <c r="X795" s="2">
        <v>1</v>
      </c>
      <c r="Y795" t="s">
        <v>4</v>
      </c>
      <c r="Z795">
        <v>1</v>
      </c>
      <c r="AA795">
        <v>1</v>
      </c>
      <c r="AI795" s="20">
        <v>5</v>
      </c>
      <c r="AJ795" s="14" t="s">
        <v>456</v>
      </c>
      <c r="AK795">
        <v>1</v>
      </c>
      <c r="AL795">
        <v>12</v>
      </c>
    </row>
    <row r="796" spans="1:38" x14ac:dyDescent="0.3">
      <c r="A796" s="2">
        <v>795</v>
      </c>
      <c r="B796" s="21" t="s">
        <v>768</v>
      </c>
      <c r="C796" t="s">
        <v>1</v>
      </c>
      <c r="D796" t="s">
        <v>3</v>
      </c>
      <c r="F796">
        <v>1</v>
      </c>
      <c r="V796">
        <v>1</v>
      </c>
      <c r="X796" s="2">
        <v>1</v>
      </c>
      <c r="Y796" t="s">
        <v>4</v>
      </c>
      <c r="Z796">
        <v>1</v>
      </c>
      <c r="AA796">
        <v>1</v>
      </c>
      <c r="AI796" s="20">
        <v>4</v>
      </c>
      <c r="AJ796" s="14" t="s">
        <v>457</v>
      </c>
      <c r="AK796">
        <v>1</v>
      </c>
    </row>
    <row r="797" spans="1:38" x14ac:dyDescent="0.3">
      <c r="A797" s="2">
        <v>796</v>
      </c>
      <c r="B797" s="21" t="s">
        <v>768</v>
      </c>
      <c r="C797" t="s">
        <v>2</v>
      </c>
      <c r="D797" t="s">
        <v>3</v>
      </c>
      <c r="E797" s="2">
        <v>1</v>
      </c>
      <c r="S797">
        <v>1</v>
      </c>
      <c r="X797" s="2">
        <v>1</v>
      </c>
      <c r="Y797" t="s">
        <v>4</v>
      </c>
      <c r="Z797">
        <v>1</v>
      </c>
      <c r="AA797">
        <v>1</v>
      </c>
      <c r="AE797">
        <v>1</v>
      </c>
      <c r="AF797">
        <v>1</v>
      </c>
      <c r="AH797">
        <v>1</v>
      </c>
      <c r="AI797" s="20">
        <v>7</v>
      </c>
      <c r="AJ797" s="14" t="s">
        <v>458</v>
      </c>
      <c r="AK797">
        <v>12</v>
      </c>
    </row>
    <row r="798" spans="1:38" x14ac:dyDescent="0.3">
      <c r="A798" s="2">
        <v>797</v>
      </c>
      <c r="B798" s="21" t="s">
        <v>768</v>
      </c>
      <c r="C798" t="s">
        <v>1</v>
      </c>
      <c r="D798" t="s">
        <v>3</v>
      </c>
      <c r="L798">
        <v>1</v>
      </c>
      <c r="O798">
        <v>1</v>
      </c>
      <c r="V798">
        <v>1</v>
      </c>
      <c r="X798" s="2">
        <v>1</v>
      </c>
      <c r="Y798" t="s">
        <v>4</v>
      </c>
      <c r="AH798">
        <v>1</v>
      </c>
      <c r="AI798" s="20">
        <v>8</v>
      </c>
      <c r="AJ798" s="14" t="s">
        <v>310</v>
      </c>
      <c r="AK798">
        <v>0</v>
      </c>
    </row>
    <row r="799" spans="1:38" x14ac:dyDescent="0.3">
      <c r="A799" s="2">
        <v>798</v>
      </c>
      <c r="B799" s="21" t="s">
        <v>768</v>
      </c>
      <c r="C799" t="s">
        <v>1</v>
      </c>
      <c r="D799" t="s">
        <v>3</v>
      </c>
      <c r="G799">
        <v>1</v>
      </c>
      <c r="U799">
        <v>1</v>
      </c>
      <c r="X799" s="2">
        <v>1</v>
      </c>
      <c r="Y799" t="s">
        <v>4</v>
      </c>
      <c r="AA799">
        <v>1</v>
      </c>
      <c r="AI799" s="20">
        <v>7</v>
      </c>
      <c r="AJ799" s="14" t="s">
        <v>459</v>
      </c>
      <c r="AK799">
        <v>7</v>
      </c>
    </row>
    <row r="800" spans="1:38" x14ac:dyDescent="0.3">
      <c r="A800" s="2">
        <v>799</v>
      </c>
      <c r="B800" s="21" t="s">
        <v>768</v>
      </c>
      <c r="C800" t="s">
        <v>1</v>
      </c>
      <c r="D800" t="s">
        <v>3</v>
      </c>
      <c r="F800">
        <v>1</v>
      </c>
      <c r="O800">
        <v>1</v>
      </c>
      <c r="X800" s="2">
        <v>1</v>
      </c>
      <c r="Y800" t="s">
        <v>4</v>
      </c>
      <c r="AB800">
        <v>1</v>
      </c>
      <c r="AE800">
        <v>1</v>
      </c>
      <c r="AI800" s="20">
        <v>8</v>
      </c>
      <c r="AJ800" s="14" t="s">
        <v>460</v>
      </c>
      <c r="AK800">
        <v>13</v>
      </c>
    </row>
    <row r="801" spans="1:38" x14ac:dyDescent="0.3">
      <c r="A801" s="2">
        <v>800</v>
      </c>
      <c r="B801" s="21" t="s">
        <v>768</v>
      </c>
      <c r="C801" t="s">
        <v>2</v>
      </c>
      <c r="D801" t="s">
        <v>3</v>
      </c>
      <c r="E801" s="2">
        <v>1</v>
      </c>
      <c r="F801">
        <v>1</v>
      </c>
      <c r="H801">
        <v>1</v>
      </c>
      <c r="O801">
        <v>1</v>
      </c>
      <c r="V801">
        <v>1</v>
      </c>
      <c r="X801" s="2">
        <v>1</v>
      </c>
      <c r="Y801" t="s">
        <v>4</v>
      </c>
      <c r="Z801">
        <v>1</v>
      </c>
      <c r="AA801">
        <v>1</v>
      </c>
      <c r="AH801">
        <v>1</v>
      </c>
      <c r="AI801" s="20">
        <v>7</v>
      </c>
      <c r="AJ801" s="14" t="s">
        <v>461</v>
      </c>
      <c r="AK801">
        <v>2</v>
      </c>
    </row>
    <row r="802" spans="1:38" x14ac:dyDescent="0.3">
      <c r="A802" s="2">
        <v>801</v>
      </c>
      <c r="B802" s="21" t="s">
        <v>768</v>
      </c>
      <c r="C802" t="s">
        <v>2</v>
      </c>
      <c r="D802" t="s">
        <v>3</v>
      </c>
      <c r="H802">
        <v>1</v>
      </c>
      <c r="O802">
        <v>1</v>
      </c>
      <c r="X802" s="2">
        <v>1</v>
      </c>
      <c r="Y802" t="s">
        <v>4</v>
      </c>
      <c r="AG802">
        <v>1</v>
      </c>
      <c r="AI802" s="20">
        <v>10</v>
      </c>
      <c r="AJ802" s="14" t="s">
        <v>292</v>
      </c>
      <c r="AK802">
        <v>0</v>
      </c>
    </row>
    <row r="803" spans="1:38" x14ac:dyDescent="0.3">
      <c r="A803" s="2">
        <v>802</v>
      </c>
      <c r="B803" s="21" t="s">
        <v>768</v>
      </c>
      <c r="C803" t="s">
        <v>1</v>
      </c>
      <c r="D803" t="s">
        <v>3</v>
      </c>
      <c r="E803" s="2">
        <v>1</v>
      </c>
      <c r="H803">
        <v>1</v>
      </c>
      <c r="O803">
        <v>1</v>
      </c>
      <c r="X803" s="2">
        <v>1</v>
      </c>
      <c r="Y803" t="s">
        <v>4</v>
      </c>
      <c r="AD803">
        <v>1</v>
      </c>
      <c r="AI803" s="20">
        <v>10</v>
      </c>
      <c r="AJ803" s="14" t="s">
        <v>462</v>
      </c>
      <c r="AK803">
        <v>0</v>
      </c>
    </row>
    <row r="804" spans="1:38" x14ac:dyDescent="0.3">
      <c r="A804" s="2">
        <v>803</v>
      </c>
      <c r="B804" s="21" t="s">
        <v>768</v>
      </c>
      <c r="C804" t="s">
        <v>1</v>
      </c>
      <c r="D804" t="s">
        <v>3</v>
      </c>
      <c r="E804" s="2">
        <v>1</v>
      </c>
      <c r="F804">
        <v>1</v>
      </c>
      <c r="X804" s="2">
        <v>1</v>
      </c>
      <c r="Y804" t="s">
        <v>4</v>
      </c>
      <c r="Z804">
        <v>1</v>
      </c>
      <c r="AA804">
        <v>1</v>
      </c>
      <c r="AI804" s="20">
        <v>6</v>
      </c>
      <c r="AJ804" s="14" t="s">
        <v>463</v>
      </c>
      <c r="AK804">
        <v>12</v>
      </c>
    </row>
    <row r="805" spans="1:38" x14ac:dyDescent="0.3">
      <c r="A805" s="2">
        <v>804</v>
      </c>
      <c r="B805" s="21" t="s">
        <v>768</v>
      </c>
      <c r="C805" t="s">
        <v>1</v>
      </c>
      <c r="D805" t="s">
        <v>3</v>
      </c>
      <c r="E805" s="2">
        <v>1</v>
      </c>
      <c r="F805">
        <v>1</v>
      </c>
      <c r="X805" s="2">
        <v>1</v>
      </c>
      <c r="Y805" t="s">
        <v>4</v>
      </c>
      <c r="Z805">
        <v>1</v>
      </c>
      <c r="AA805">
        <v>1</v>
      </c>
      <c r="AI805" s="20">
        <v>9</v>
      </c>
      <c r="AJ805" s="14" t="s">
        <v>464</v>
      </c>
      <c r="AK805">
        <v>1</v>
      </c>
    </row>
    <row r="806" spans="1:38" x14ac:dyDescent="0.3">
      <c r="A806" s="2">
        <v>805</v>
      </c>
      <c r="B806" s="21" t="s">
        <v>768</v>
      </c>
      <c r="C806" t="s">
        <v>2</v>
      </c>
      <c r="D806" t="s">
        <v>3</v>
      </c>
      <c r="F806">
        <v>1</v>
      </c>
      <c r="U806">
        <v>1</v>
      </c>
      <c r="X806" s="2">
        <v>1</v>
      </c>
      <c r="Y806" t="s">
        <v>4</v>
      </c>
      <c r="Z806">
        <v>1</v>
      </c>
      <c r="AA806">
        <v>1</v>
      </c>
      <c r="AE806">
        <v>1</v>
      </c>
      <c r="AF806">
        <v>1</v>
      </c>
      <c r="AI806" s="20">
        <v>10</v>
      </c>
      <c r="AJ806" s="14" t="s">
        <v>465</v>
      </c>
      <c r="AK806">
        <v>2</v>
      </c>
      <c r="AL806">
        <v>1</v>
      </c>
    </row>
    <row r="807" spans="1:38" x14ac:dyDescent="0.3">
      <c r="A807" s="2">
        <v>806</v>
      </c>
      <c r="B807" s="21" t="s">
        <v>768</v>
      </c>
      <c r="C807" t="s">
        <v>2</v>
      </c>
      <c r="D807" t="s">
        <v>3</v>
      </c>
      <c r="F807">
        <v>1</v>
      </c>
      <c r="O807">
        <v>1</v>
      </c>
      <c r="X807" s="2">
        <v>1</v>
      </c>
      <c r="Y807" t="s">
        <v>4</v>
      </c>
      <c r="AF807">
        <v>1</v>
      </c>
      <c r="AI807" s="20">
        <v>5</v>
      </c>
      <c r="AJ807" s="14" t="s">
        <v>466</v>
      </c>
      <c r="AK807">
        <v>1</v>
      </c>
      <c r="AL807">
        <v>2</v>
      </c>
    </row>
    <row r="808" spans="1:38" x14ac:dyDescent="0.3">
      <c r="A808" s="2">
        <v>807</v>
      </c>
      <c r="B808" s="21" t="s">
        <v>768</v>
      </c>
      <c r="C808" t="s">
        <v>1</v>
      </c>
      <c r="D808" t="s">
        <v>3</v>
      </c>
      <c r="L808">
        <v>1</v>
      </c>
      <c r="O808">
        <v>1</v>
      </c>
      <c r="X808" s="2">
        <v>1</v>
      </c>
      <c r="Y808" t="s">
        <v>4</v>
      </c>
      <c r="AD808">
        <v>1</v>
      </c>
      <c r="AI808" s="20">
        <v>5</v>
      </c>
      <c r="AJ808" s="14" t="s">
        <v>467</v>
      </c>
      <c r="AK808">
        <v>1</v>
      </c>
    </row>
    <row r="809" spans="1:38" x14ac:dyDescent="0.3">
      <c r="A809" s="2">
        <v>808</v>
      </c>
      <c r="B809" s="21" t="s">
        <v>768</v>
      </c>
      <c r="C809" t="s">
        <v>1</v>
      </c>
      <c r="D809" t="s">
        <v>4</v>
      </c>
      <c r="K809">
        <v>1</v>
      </c>
      <c r="P809">
        <v>1</v>
      </c>
      <c r="X809" s="2">
        <v>1</v>
      </c>
      <c r="Y809" t="s">
        <v>4</v>
      </c>
      <c r="Z809">
        <v>1</v>
      </c>
      <c r="AI809" s="20">
        <v>10</v>
      </c>
      <c r="AJ809" s="14" t="s">
        <v>468</v>
      </c>
      <c r="AK809">
        <v>1</v>
      </c>
    </row>
    <row r="810" spans="1:38" x14ac:dyDescent="0.3">
      <c r="A810" s="2">
        <v>809</v>
      </c>
      <c r="B810" s="21" t="s">
        <v>768</v>
      </c>
      <c r="C810" t="s">
        <v>1</v>
      </c>
      <c r="D810" t="s">
        <v>3</v>
      </c>
      <c r="M810">
        <v>1</v>
      </c>
      <c r="V810">
        <v>1</v>
      </c>
      <c r="X810" s="2">
        <v>1</v>
      </c>
      <c r="Y810" t="s">
        <v>4</v>
      </c>
      <c r="Z810">
        <v>1</v>
      </c>
      <c r="AA810">
        <v>1</v>
      </c>
      <c r="AI810" s="20">
        <v>6</v>
      </c>
      <c r="AJ810" s="14" t="s">
        <v>469</v>
      </c>
      <c r="AK810">
        <v>2</v>
      </c>
    </row>
    <row r="811" spans="1:38" x14ac:dyDescent="0.3">
      <c r="A811" s="2">
        <v>810</v>
      </c>
      <c r="B811" s="21" t="s">
        <v>768</v>
      </c>
      <c r="C811" t="s">
        <v>2</v>
      </c>
      <c r="D811" t="s">
        <v>3</v>
      </c>
      <c r="F811">
        <v>1</v>
      </c>
      <c r="M811">
        <v>1</v>
      </c>
      <c r="O811">
        <v>1</v>
      </c>
      <c r="X811" s="2">
        <v>1</v>
      </c>
      <c r="Y811" t="s">
        <v>4</v>
      </c>
      <c r="AD811">
        <v>1</v>
      </c>
      <c r="AI811" s="20">
        <v>9</v>
      </c>
      <c r="AJ811" s="14" t="s">
        <v>470</v>
      </c>
      <c r="AK811">
        <v>1</v>
      </c>
    </row>
    <row r="812" spans="1:38" x14ac:dyDescent="0.3">
      <c r="A812" s="2">
        <v>811</v>
      </c>
      <c r="B812" s="21" t="s">
        <v>768</v>
      </c>
      <c r="C812" t="s">
        <v>2</v>
      </c>
      <c r="D812" t="s">
        <v>3</v>
      </c>
      <c r="L812">
        <v>1</v>
      </c>
      <c r="U812">
        <v>1</v>
      </c>
      <c r="X812" s="2">
        <v>1</v>
      </c>
      <c r="Y812" t="s">
        <v>4</v>
      </c>
      <c r="Z812">
        <v>1</v>
      </c>
      <c r="AA812">
        <v>1</v>
      </c>
      <c r="AI812" s="20">
        <v>10</v>
      </c>
      <c r="AJ812" s="14" t="s">
        <v>317</v>
      </c>
      <c r="AK812">
        <v>0</v>
      </c>
    </row>
    <row r="813" spans="1:38" x14ac:dyDescent="0.3">
      <c r="A813" s="2">
        <v>812</v>
      </c>
      <c r="B813" s="21" t="s">
        <v>768</v>
      </c>
      <c r="C813" t="s">
        <v>1</v>
      </c>
      <c r="D813" t="s">
        <v>3</v>
      </c>
      <c r="F813">
        <v>1</v>
      </c>
      <c r="U813">
        <v>1</v>
      </c>
      <c r="X813" s="2">
        <v>1</v>
      </c>
      <c r="Y813" t="s">
        <v>4</v>
      </c>
      <c r="Z813">
        <v>1</v>
      </c>
      <c r="AI813" s="20">
        <v>6</v>
      </c>
      <c r="AJ813" s="14" t="s">
        <v>471</v>
      </c>
      <c r="AK813">
        <v>2</v>
      </c>
    </row>
    <row r="814" spans="1:38" x14ac:dyDescent="0.3">
      <c r="A814" s="2">
        <v>813</v>
      </c>
      <c r="B814" s="21" t="s">
        <v>768</v>
      </c>
      <c r="C814" t="s">
        <v>1</v>
      </c>
      <c r="D814" t="s">
        <v>4</v>
      </c>
      <c r="F814">
        <v>1</v>
      </c>
      <c r="U814">
        <v>1</v>
      </c>
      <c r="X814" s="2">
        <v>1</v>
      </c>
      <c r="Y814" t="s">
        <v>4</v>
      </c>
      <c r="AA814">
        <v>1</v>
      </c>
      <c r="AI814" s="20">
        <v>9</v>
      </c>
      <c r="AJ814" s="14" t="s">
        <v>472</v>
      </c>
      <c r="AK814">
        <v>7</v>
      </c>
    </row>
    <row r="815" spans="1:38" x14ac:dyDescent="0.3">
      <c r="A815" s="2">
        <v>814</v>
      </c>
      <c r="B815" s="21" t="s">
        <v>768</v>
      </c>
      <c r="C815" t="s">
        <v>2</v>
      </c>
      <c r="D815" t="s">
        <v>3</v>
      </c>
      <c r="E815" s="2">
        <v>1</v>
      </c>
      <c r="P815">
        <v>1</v>
      </c>
      <c r="X815" s="2">
        <v>1</v>
      </c>
      <c r="Y815" t="s">
        <v>4</v>
      </c>
      <c r="AA815">
        <v>1</v>
      </c>
      <c r="AI815" s="20">
        <v>0</v>
      </c>
      <c r="AJ815" s="14" t="s">
        <v>473</v>
      </c>
      <c r="AK815">
        <v>2</v>
      </c>
      <c r="AL815">
        <v>12</v>
      </c>
    </row>
    <row r="816" spans="1:38" x14ac:dyDescent="0.3">
      <c r="A816" s="2">
        <v>815</v>
      </c>
      <c r="B816" s="21" t="s">
        <v>768</v>
      </c>
      <c r="C816" t="s">
        <v>2</v>
      </c>
      <c r="D816" t="s">
        <v>3</v>
      </c>
      <c r="M816">
        <v>1</v>
      </c>
      <c r="V816">
        <v>1</v>
      </c>
      <c r="X816" s="2">
        <v>1</v>
      </c>
      <c r="Y816" t="s">
        <v>4</v>
      </c>
      <c r="AA816">
        <v>1</v>
      </c>
      <c r="AE816">
        <v>1</v>
      </c>
      <c r="AI816" s="20">
        <v>10</v>
      </c>
      <c r="AJ816" s="14" t="s">
        <v>474</v>
      </c>
      <c r="AK816">
        <v>2</v>
      </c>
    </row>
    <row r="817" spans="1:38" x14ac:dyDescent="0.3">
      <c r="A817" s="2">
        <v>816</v>
      </c>
      <c r="B817" s="21" t="s">
        <v>768</v>
      </c>
      <c r="C817" t="s">
        <v>2</v>
      </c>
      <c r="D817" t="s">
        <v>3</v>
      </c>
      <c r="M817">
        <v>1</v>
      </c>
      <c r="U817">
        <v>1</v>
      </c>
      <c r="X817" s="2">
        <v>1</v>
      </c>
      <c r="Y817" t="s">
        <v>4</v>
      </c>
      <c r="AE817">
        <v>1</v>
      </c>
      <c r="AI817" s="20">
        <v>10</v>
      </c>
      <c r="AJ817" s="14" t="s">
        <v>475</v>
      </c>
      <c r="AK817">
        <v>0</v>
      </c>
    </row>
    <row r="818" spans="1:38" x14ac:dyDescent="0.3">
      <c r="A818" s="2">
        <v>817</v>
      </c>
      <c r="B818" s="21" t="s">
        <v>768</v>
      </c>
      <c r="C818" t="s">
        <v>1</v>
      </c>
      <c r="D818" t="s">
        <v>3</v>
      </c>
      <c r="F818">
        <v>1</v>
      </c>
      <c r="U818">
        <v>1</v>
      </c>
      <c r="X818" s="2">
        <v>1</v>
      </c>
      <c r="Y818" t="s">
        <v>4</v>
      </c>
      <c r="AD818">
        <v>1</v>
      </c>
      <c r="AI818" s="20">
        <v>7</v>
      </c>
      <c r="AJ818" s="14" t="s">
        <v>476</v>
      </c>
      <c r="AK818">
        <v>12</v>
      </c>
    </row>
    <row r="819" spans="1:38" x14ac:dyDescent="0.3">
      <c r="A819" s="2">
        <v>818</v>
      </c>
      <c r="B819" s="21" t="s">
        <v>768</v>
      </c>
      <c r="C819" t="s">
        <v>2</v>
      </c>
      <c r="D819" t="s">
        <v>4</v>
      </c>
      <c r="F819">
        <v>1</v>
      </c>
      <c r="O819">
        <v>1</v>
      </c>
      <c r="V819">
        <v>1</v>
      </c>
      <c r="X819" s="2">
        <v>1</v>
      </c>
      <c r="Y819" t="s">
        <v>4</v>
      </c>
      <c r="Z819">
        <v>1</v>
      </c>
      <c r="AA819">
        <v>1</v>
      </c>
      <c r="AI819" s="20">
        <v>9</v>
      </c>
      <c r="AJ819" s="14" t="s">
        <v>477</v>
      </c>
      <c r="AK819">
        <v>1</v>
      </c>
    </row>
    <row r="820" spans="1:38" x14ac:dyDescent="0.3">
      <c r="A820" s="2">
        <v>819</v>
      </c>
      <c r="B820" s="21" t="s">
        <v>768</v>
      </c>
      <c r="C820" t="s">
        <v>1</v>
      </c>
      <c r="D820" t="s">
        <v>3</v>
      </c>
      <c r="H820">
        <v>1</v>
      </c>
      <c r="P820">
        <v>1</v>
      </c>
      <c r="X820" s="2">
        <v>1</v>
      </c>
      <c r="Y820" t="s">
        <v>3</v>
      </c>
      <c r="AC820">
        <v>1</v>
      </c>
      <c r="AI820" s="20">
        <v>8</v>
      </c>
      <c r="AJ820" s="14" t="s">
        <v>478</v>
      </c>
      <c r="AK820">
        <v>1</v>
      </c>
    </row>
    <row r="821" spans="1:38" x14ac:dyDescent="0.3">
      <c r="A821" s="2">
        <v>820</v>
      </c>
      <c r="B821" s="21" t="s">
        <v>768</v>
      </c>
      <c r="C821" t="s">
        <v>1</v>
      </c>
      <c r="D821" t="s">
        <v>3</v>
      </c>
      <c r="E821" s="2">
        <v>1</v>
      </c>
      <c r="U821">
        <v>1</v>
      </c>
      <c r="X821" s="2">
        <v>1</v>
      </c>
      <c r="Y821" t="s">
        <v>4</v>
      </c>
      <c r="AA821">
        <v>1</v>
      </c>
      <c r="AI821" s="20">
        <v>4</v>
      </c>
      <c r="AJ821" s="14" t="s">
        <v>479</v>
      </c>
      <c r="AK821">
        <v>1</v>
      </c>
      <c r="AL821">
        <v>12</v>
      </c>
    </row>
    <row r="822" spans="1:38" x14ac:dyDescent="0.3">
      <c r="A822" s="2">
        <v>821</v>
      </c>
      <c r="B822" s="21" t="s">
        <v>768</v>
      </c>
      <c r="C822" t="s">
        <v>1</v>
      </c>
      <c r="D822" t="s">
        <v>3</v>
      </c>
      <c r="F822">
        <v>1</v>
      </c>
      <c r="U822">
        <v>1</v>
      </c>
      <c r="V822">
        <v>1</v>
      </c>
      <c r="X822" s="2">
        <v>1</v>
      </c>
      <c r="Y822" t="s">
        <v>4</v>
      </c>
      <c r="Z822">
        <v>1</v>
      </c>
      <c r="AD822">
        <v>1</v>
      </c>
      <c r="AI822" s="20">
        <v>8</v>
      </c>
      <c r="AJ822" s="14" t="s">
        <v>480</v>
      </c>
      <c r="AK822">
        <v>0</v>
      </c>
    </row>
    <row r="823" spans="1:38" x14ac:dyDescent="0.3">
      <c r="A823" s="2">
        <v>822</v>
      </c>
      <c r="B823" s="21" t="s">
        <v>768</v>
      </c>
      <c r="C823" t="s">
        <v>2</v>
      </c>
      <c r="D823" t="s">
        <v>3</v>
      </c>
      <c r="G823">
        <v>1</v>
      </c>
      <c r="X823" s="2">
        <v>1</v>
      </c>
      <c r="Y823" t="s">
        <v>4</v>
      </c>
      <c r="AD823">
        <v>1</v>
      </c>
      <c r="AI823" s="20">
        <v>9</v>
      </c>
      <c r="AJ823" s="14" t="s">
        <v>481</v>
      </c>
      <c r="AK823">
        <v>1</v>
      </c>
    </row>
    <row r="824" spans="1:38" x14ac:dyDescent="0.3">
      <c r="A824" s="2">
        <v>823</v>
      </c>
      <c r="B824" s="21" t="s">
        <v>768</v>
      </c>
      <c r="C824" t="s">
        <v>2</v>
      </c>
      <c r="D824" t="s">
        <v>3</v>
      </c>
      <c r="H824">
        <v>1</v>
      </c>
      <c r="S824">
        <v>1</v>
      </c>
      <c r="X824" s="2">
        <v>1</v>
      </c>
      <c r="Y824" t="s">
        <v>4</v>
      </c>
      <c r="AB824">
        <v>1</v>
      </c>
      <c r="AI824" s="20">
        <v>8</v>
      </c>
      <c r="AJ824" s="14" t="s">
        <v>18</v>
      </c>
      <c r="AK824">
        <v>0</v>
      </c>
    </row>
    <row r="825" spans="1:38" x14ac:dyDescent="0.3">
      <c r="A825" s="2">
        <v>824</v>
      </c>
      <c r="B825" s="21" t="s">
        <v>768</v>
      </c>
      <c r="C825" t="s">
        <v>2</v>
      </c>
      <c r="D825" t="s">
        <v>4</v>
      </c>
      <c r="F825">
        <v>1</v>
      </c>
      <c r="V825">
        <v>1</v>
      </c>
      <c r="X825" s="2">
        <v>1</v>
      </c>
      <c r="Y825" t="s">
        <v>4</v>
      </c>
      <c r="Z825">
        <v>1</v>
      </c>
      <c r="AA825">
        <v>1</v>
      </c>
      <c r="AB825">
        <v>1</v>
      </c>
      <c r="AE825">
        <v>1</v>
      </c>
      <c r="AI825" s="20">
        <v>9</v>
      </c>
      <c r="AJ825" s="14" t="s">
        <v>482</v>
      </c>
      <c r="AK825">
        <v>1</v>
      </c>
    </row>
    <row r="826" spans="1:38" x14ac:dyDescent="0.3">
      <c r="A826" s="2">
        <v>825</v>
      </c>
      <c r="B826" s="21" t="s">
        <v>768</v>
      </c>
      <c r="C826" t="s">
        <v>2</v>
      </c>
      <c r="D826" t="s">
        <v>3</v>
      </c>
      <c r="H826">
        <v>1</v>
      </c>
      <c r="X826" s="2">
        <v>1</v>
      </c>
      <c r="Y826" t="s">
        <v>4</v>
      </c>
      <c r="AA826">
        <v>1</v>
      </c>
      <c r="AI826" s="20">
        <v>10</v>
      </c>
      <c r="AJ826" s="14" t="s">
        <v>483</v>
      </c>
      <c r="AK826">
        <v>2</v>
      </c>
      <c r="AL826">
        <v>1</v>
      </c>
    </row>
    <row r="827" spans="1:38" x14ac:dyDescent="0.3">
      <c r="A827" s="2">
        <v>826</v>
      </c>
      <c r="B827" s="21" t="s">
        <v>768</v>
      </c>
      <c r="C827" t="s">
        <v>1</v>
      </c>
      <c r="D827" t="s">
        <v>3</v>
      </c>
      <c r="M827">
        <v>1</v>
      </c>
      <c r="R827">
        <v>1</v>
      </c>
      <c r="S827">
        <v>1</v>
      </c>
      <c r="X827" s="2">
        <v>1</v>
      </c>
      <c r="Y827" t="s">
        <v>4</v>
      </c>
      <c r="AA827">
        <v>1</v>
      </c>
      <c r="AI827" s="20">
        <v>10</v>
      </c>
      <c r="AJ827" s="14" t="s">
        <v>484</v>
      </c>
      <c r="AK827">
        <v>1</v>
      </c>
    </row>
    <row r="828" spans="1:38" x14ac:dyDescent="0.3">
      <c r="A828" s="2">
        <v>827</v>
      </c>
      <c r="B828" s="21" t="s">
        <v>768</v>
      </c>
      <c r="C828" t="s">
        <v>1</v>
      </c>
      <c r="D828" t="s">
        <v>3</v>
      </c>
      <c r="G828">
        <v>1</v>
      </c>
      <c r="M828">
        <v>1</v>
      </c>
      <c r="S828">
        <v>1</v>
      </c>
      <c r="U828">
        <v>1</v>
      </c>
      <c r="X828" s="2">
        <v>1</v>
      </c>
      <c r="Y828" t="s">
        <v>4</v>
      </c>
      <c r="AF828">
        <v>1</v>
      </c>
      <c r="AI828" s="20">
        <v>10</v>
      </c>
      <c r="AJ828" s="14" t="s">
        <v>292</v>
      </c>
      <c r="AK828">
        <v>0</v>
      </c>
    </row>
    <row r="829" spans="1:38" x14ac:dyDescent="0.3">
      <c r="A829" s="2">
        <v>828</v>
      </c>
      <c r="B829" s="21" t="s">
        <v>768</v>
      </c>
      <c r="C829" t="s">
        <v>2</v>
      </c>
      <c r="D829" t="s">
        <v>3</v>
      </c>
      <c r="H829">
        <v>1</v>
      </c>
      <c r="M829">
        <v>1</v>
      </c>
      <c r="U829">
        <v>1</v>
      </c>
      <c r="X829" s="2">
        <v>1</v>
      </c>
      <c r="Y829" t="s">
        <v>4</v>
      </c>
      <c r="Z829">
        <v>1</v>
      </c>
      <c r="AB829">
        <v>1</v>
      </c>
      <c r="AG829">
        <v>1</v>
      </c>
      <c r="AH829">
        <v>1</v>
      </c>
      <c r="AI829" s="20">
        <v>3</v>
      </c>
      <c r="AJ829" s="14" t="s">
        <v>485</v>
      </c>
      <c r="AK829">
        <v>2</v>
      </c>
      <c r="AL829">
        <v>1</v>
      </c>
    </row>
    <row r="830" spans="1:38" x14ac:dyDescent="0.3">
      <c r="A830" s="2">
        <v>829</v>
      </c>
      <c r="B830" s="21" t="s">
        <v>768</v>
      </c>
      <c r="C830" t="s">
        <v>2</v>
      </c>
      <c r="D830" t="s">
        <v>3</v>
      </c>
      <c r="E830" s="2">
        <v>1</v>
      </c>
      <c r="O830">
        <v>1</v>
      </c>
      <c r="X830" s="2">
        <v>1</v>
      </c>
      <c r="Y830" t="s">
        <v>4</v>
      </c>
      <c r="AD830">
        <v>1</v>
      </c>
      <c r="AG830">
        <v>1</v>
      </c>
      <c r="AI830" s="20">
        <v>8</v>
      </c>
      <c r="AJ830" s="14" t="s">
        <v>486</v>
      </c>
      <c r="AK830">
        <v>2</v>
      </c>
    </row>
    <row r="831" spans="1:38" x14ac:dyDescent="0.3">
      <c r="A831" s="2">
        <v>830</v>
      </c>
      <c r="B831" s="21" t="s">
        <v>768</v>
      </c>
      <c r="C831" t="s">
        <v>1</v>
      </c>
      <c r="D831" t="s">
        <v>3</v>
      </c>
      <c r="M831">
        <v>1</v>
      </c>
      <c r="V831">
        <v>1</v>
      </c>
      <c r="X831" s="2">
        <v>1</v>
      </c>
      <c r="Y831" t="s">
        <v>4</v>
      </c>
      <c r="Z831">
        <v>1</v>
      </c>
      <c r="AA831">
        <v>1</v>
      </c>
      <c r="AH831">
        <v>1</v>
      </c>
      <c r="AI831" s="20">
        <v>8</v>
      </c>
      <c r="AJ831" s="14" t="s">
        <v>487</v>
      </c>
      <c r="AK831">
        <v>12</v>
      </c>
    </row>
    <row r="832" spans="1:38" x14ac:dyDescent="0.3">
      <c r="A832" s="2">
        <v>831</v>
      </c>
      <c r="B832" s="21" t="s">
        <v>768</v>
      </c>
      <c r="C832" t="s">
        <v>2</v>
      </c>
      <c r="D832" t="s">
        <v>3</v>
      </c>
      <c r="L832">
        <v>1</v>
      </c>
      <c r="X832" s="2">
        <v>1</v>
      </c>
      <c r="Y832" t="s">
        <v>4</v>
      </c>
      <c r="AF832">
        <v>1</v>
      </c>
      <c r="AI832" s="20">
        <v>10</v>
      </c>
      <c r="AJ832" s="14" t="s">
        <v>317</v>
      </c>
      <c r="AK832">
        <v>0</v>
      </c>
    </row>
    <row r="833" spans="1:38" x14ac:dyDescent="0.3">
      <c r="A833" s="2">
        <v>832</v>
      </c>
      <c r="B833" s="21" t="s">
        <v>768</v>
      </c>
      <c r="C833" t="s">
        <v>1</v>
      </c>
      <c r="D833" t="s">
        <v>3</v>
      </c>
      <c r="F833">
        <v>1</v>
      </c>
      <c r="H833">
        <v>1</v>
      </c>
      <c r="O833">
        <v>1</v>
      </c>
      <c r="X833" s="2">
        <v>1</v>
      </c>
      <c r="Y833" t="s">
        <v>4</v>
      </c>
      <c r="AD833">
        <v>1</v>
      </c>
      <c r="AI833" s="20">
        <v>1</v>
      </c>
      <c r="AJ833" s="14" t="s">
        <v>488</v>
      </c>
      <c r="AK833">
        <v>12</v>
      </c>
    </row>
    <row r="834" spans="1:38" x14ac:dyDescent="0.3">
      <c r="A834" s="2">
        <v>833</v>
      </c>
      <c r="B834" s="21" t="s">
        <v>768</v>
      </c>
      <c r="C834" t="s">
        <v>2</v>
      </c>
      <c r="D834" t="s">
        <v>3</v>
      </c>
      <c r="E834" s="2">
        <v>1</v>
      </c>
      <c r="F834">
        <v>1</v>
      </c>
      <c r="G834">
        <v>1</v>
      </c>
      <c r="O834">
        <v>1</v>
      </c>
      <c r="R834">
        <v>1</v>
      </c>
      <c r="S834">
        <v>1</v>
      </c>
      <c r="X834" s="2">
        <v>1</v>
      </c>
      <c r="Y834" t="s">
        <v>4</v>
      </c>
      <c r="AG834">
        <v>1</v>
      </c>
      <c r="AI834" s="20">
        <v>5</v>
      </c>
      <c r="AJ834" s="14" t="s">
        <v>489</v>
      </c>
      <c r="AK834">
        <v>2</v>
      </c>
    </row>
    <row r="835" spans="1:38" x14ac:dyDescent="0.3">
      <c r="A835" s="2">
        <v>834</v>
      </c>
      <c r="B835" s="21" t="s">
        <v>768</v>
      </c>
      <c r="C835" t="s">
        <v>2</v>
      </c>
      <c r="D835" t="s">
        <v>3</v>
      </c>
      <c r="L835">
        <v>1</v>
      </c>
      <c r="O835">
        <v>1</v>
      </c>
      <c r="X835" s="2">
        <v>1</v>
      </c>
      <c r="Y835" t="s">
        <v>4</v>
      </c>
      <c r="AF835">
        <v>1</v>
      </c>
      <c r="AI835" s="20">
        <v>5</v>
      </c>
      <c r="AJ835" s="14" t="s">
        <v>490</v>
      </c>
      <c r="AK835">
        <v>1</v>
      </c>
    </row>
    <row r="836" spans="1:38" x14ac:dyDescent="0.3">
      <c r="A836" s="2">
        <v>835</v>
      </c>
      <c r="B836" s="21" t="s">
        <v>768</v>
      </c>
      <c r="C836" t="s">
        <v>2</v>
      </c>
      <c r="D836" t="s">
        <v>4</v>
      </c>
      <c r="H836">
        <v>1</v>
      </c>
      <c r="M836">
        <v>1</v>
      </c>
      <c r="O836">
        <v>1</v>
      </c>
      <c r="V836">
        <v>1</v>
      </c>
      <c r="X836" s="2">
        <v>1</v>
      </c>
      <c r="Y836" t="s">
        <v>4</v>
      </c>
      <c r="AD836">
        <v>1</v>
      </c>
      <c r="AE836">
        <v>1</v>
      </c>
      <c r="AI836" s="20">
        <v>5</v>
      </c>
      <c r="AJ836" s="14" t="s">
        <v>491</v>
      </c>
      <c r="AK836">
        <v>2</v>
      </c>
    </row>
    <row r="837" spans="1:38" x14ac:dyDescent="0.3">
      <c r="A837" s="2">
        <v>836</v>
      </c>
      <c r="B837" s="21" t="s">
        <v>768</v>
      </c>
      <c r="C837" t="s">
        <v>2</v>
      </c>
      <c r="D837" t="s">
        <v>3</v>
      </c>
      <c r="E837" s="2">
        <v>1</v>
      </c>
      <c r="F837">
        <v>1</v>
      </c>
      <c r="X837" s="2">
        <v>1</v>
      </c>
      <c r="Y837" t="s">
        <v>4</v>
      </c>
      <c r="AD837">
        <v>1</v>
      </c>
      <c r="AI837" s="20">
        <v>10</v>
      </c>
      <c r="AJ837" s="14" t="s">
        <v>317</v>
      </c>
      <c r="AK837">
        <v>0</v>
      </c>
    </row>
    <row r="838" spans="1:38" x14ac:dyDescent="0.3">
      <c r="A838" s="2">
        <v>837</v>
      </c>
      <c r="B838" s="21" t="s">
        <v>768</v>
      </c>
      <c r="C838" t="s">
        <v>2</v>
      </c>
      <c r="D838" t="s">
        <v>3</v>
      </c>
      <c r="F838">
        <v>1</v>
      </c>
      <c r="G838">
        <v>1</v>
      </c>
      <c r="U838">
        <v>1</v>
      </c>
      <c r="X838" s="2">
        <v>1</v>
      </c>
      <c r="Y838" t="s">
        <v>4</v>
      </c>
      <c r="AF838">
        <v>1</v>
      </c>
      <c r="AI838" s="20">
        <v>7</v>
      </c>
      <c r="AJ838" s="14" t="s">
        <v>492</v>
      </c>
      <c r="AK838">
        <v>1</v>
      </c>
      <c r="AL838">
        <v>2</v>
      </c>
    </row>
    <row r="839" spans="1:38" x14ac:dyDescent="0.3">
      <c r="A839" s="2">
        <v>838</v>
      </c>
      <c r="B839" s="21" t="s">
        <v>768</v>
      </c>
      <c r="C839" t="s">
        <v>1</v>
      </c>
      <c r="D839" t="s">
        <v>3</v>
      </c>
      <c r="F839">
        <v>1</v>
      </c>
      <c r="R839">
        <v>1</v>
      </c>
      <c r="X839" s="2">
        <v>1</v>
      </c>
      <c r="Y839" t="s">
        <v>4</v>
      </c>
      <c r="Z839">
        <v>1</v>
      </c>
      <c r="AA839">
        <v>1</v>
      </c>
      <c r="AH839">
        <v>1</v>
      </c>
      <c r="AI839" s="20">
        <v>9</v>
      </c>
      <c r="AJ839" s="14" t="s">
        <v>493</v>
      </c>
      <c r="AK839">
        <v>1</v>
      </c>
    </row>
    <row r="840" spans="1:38" x14ac:dyDescent="0.3">
      <c r="A840" s="2">
        <v>839</v>
      </c>
      <c r="B840" s="21" t="s">
        <v>768</v>
      </c>
      <c r="C840" t="s">
        <v>2</v>
      </c>
      <c r="D840" t="s">
        <v>3</v>
      </c>
      <c r="H840">
        <v>1</v>
      </c>
      <c r="O840">
        <v>1</v>
      </c>
      <c r="X840" s="2">
        <v>1</v>
      </c>
      <c r="Y840" t="s">
        <v>4</v>
      </c>
      <c r="AG840">
        <v>1</v>
      </c>
      <c r="AH840">
        <v>1</v>
      </c>
      <c r="AI840" s="20">
        <v>8</v>
      </c>
      <c r="AJ840" s="14" t="s">
        <v>494</v>
      </c>
      <c r="AK840">
        <v>0</v>
      </c>
    </row>
    <row r="841" spans="1:38" x14ac:dyDescent="0.3">
      <c r="A841" s="2">
        <v>840</v>
      </c>
      <c r="B841" s="21" t="s">
        <v>768</v>
      </c>
      <c r="C841" t="s">
        <v>1</v>
      </c>
      <c r="D841" t="s">
        <v>3</v>
      </c>
      <c r="G841">
        <v>1</v>
      </c>
      <c r="X841" s="2">
        <v>1</v>
      </c>
      <c r="Y841" t="s">
        <v>4</v>
      </c>
      <c r="AA841">
        <v>1</v>
      </c>
      <c r="AE841">
        <v>1</v>
      </c>
      <c r="AI841" s="20">
        <v>5</v>
      </c>
      <c r="AJ841" s="14" t="s">
        <v>481</v>
      </c>
      <c r="AK841">
        <v>1</v>
      </c>
    </row>
    <row r="842" spans="1:38" x14ac:dyDescent="0.3">
      <c r="A842" s="2">
        <v>841</v>
      </c>
      <c r="B842" s="21" t="s">
        <v>768</v>
      </c>
      <c r="C842" t="s">
        <v>1</v>
      </c>
      <c r="D842" t="s">
        <v>3</v>
      </c>
      <c r="E842" s="2">
        <v>1</v>
      </c>
      <c r="F842">
        <v>1</v>
      </c>
      <c r="U842">
        <v>1</v>
      </c>
      <c r="X842" s="2">
        <v>1</v>
      </c>
      <c r="Y842" t="s">
        <v>4</v>
      </c>
      <c r="Z842">
        <v>1</v>
      </c>
      <c r="AA842">
        <v>1</v>
      </c>
      <c r="AH842">
        <v>1</v>
      </c>
      <c r="AI842" s="20">
        <v>10</v>
      </c>
      <c r="AJ842" s="14" t="s">
        <v>495</v>
      </c>
      <c r="AK842">
        <v>0</v>
      </c>
    </row>
    <row r="843" spans="1:38" x14ac:dyDescent="0.3">
      <c r="A843" s="2">
        <v>842</v>
      </c>
      <c r="B843" s="21" t="s">
        <v>768</v>
      </c>
      <c r="C843" t="s">
        <v>1</v>
      </c>
      <c r="D843" t="s">
        <v>3</v>
      </c>
      <c r="F843">
        <v>1</v>
      </c>
      <c r="X843" s="2">
        <v>1</v>
      </c>
      <c r="Y843" t="s">
        <v>4</v>
      </c>
      <c r="Z843">
        <v>1</v>
      </c>
      <c r="AA843">
        <v>1</v>
      </c>
      <c r="AI843" s="20">
        <v>9</v>
      </c>
      <c r="AJ843" s="14" t="s">
        <v>496</v>
      </c>
      <c r="AK843">
        <v>1</v>
      </c>
      <c r="AL843">
        <v>2</v>
      </c>
    </row>
    <row r="844" spans="1:38" x14ac:dyDescent="0.3">
      <c r="A844" s="2">
        <v>843</v>
      </c>
      <c r="B844" s="21" t="s">
        <v>768</v>
      </c>
      <c r="C844" t="s">
        <v>2</v>
      </c>
      <c r="D844" t="s">
        <v>4</v>
      </c>
      <c r="F844">
        <v>1</v>
      </c>
      <c r="I844">
        <v>1</v>
      </c>
      <c r="V844">
        <v>1</v>
      </c>
      <c r="X844" s="2">
        <v>1</v>
      </c>
      <c r="Y844" t="s">
        <v>3</v>
      </c>
      <c r="Z844">
        <v>1</v>
      </c>
      <c r="AA844">
        <v>1</v>
      </c>
      <c r="AH844">
        <v>1</v>
      </c>
      <c r="AI844" s="20">
        <v>10</v>
      </c>
      <c r="AJ844" s="14" t="s">
        <v>497</v>
      </c>
      <c r="AK844">
        <v>0</v>
      </c>
    </row>
    <row r="845" spans="1:38" x14ac:dyDescent="0.3">
      <c r="A845" s="2">
        <v>844</v>
      </c>
      <c r="B845" s="21" t="s">
        <v>768</v>
      </c>
      <c r="C845" t="s">
        <v>1</v>
      </c>
      <c r="D845" t="s">
        <v>3</v>
      </c>
      <c r="F845">
        <v>1</v>
      </c>
      <c r="U845">
        <v>1</v>
      </c>
      <c r="X845" s="2">
        <v>1</v>
      </c>
      <c r="Y845" t="s">
        <v>4</v>
      </c>
      <c r="AA845">
        <v>1</v>
      </c>
      <c r="AI845" s="20">
        <v>8</v>
      </c>
      <c r="AJ845" s="14" t="s">
        <v>498</v>
      </c>
      <c r="AK845">
        <v>2</v>
      </c>
      <c r="AL845">
        <v>12</v>
      </c>
    </row>
    <row r="846" spans="1:38" x14ac:dyDescent="0.3">
      <c r="A846" s="2">
        <v>845</v>
      </c>
      <c r="B846" s="21" t="s">
        <v>768</v>
      </c>
      <c r="C846" t="s">
        <v>2</v>
      </c>
      <c r="D846" t="s">
        <v>3</v>
      </c>
      <c r="F846">
        <v>1</v>
      </c>
      <c r="O846">
        <v>1</v>
      </c>
      <c r="X846" s="2">
        <v>1</v>
      </c>
      <c r="Y846" t="s">
        <v>3</v>
      </c>
      <c r="AB846">
        <v>1</v>
      </c>
      <c r="AE846">
        <v>1</v>
      </c>
      <c r="AH846">
        <v>1</v>
      </c>
      <c r="AI846" s="20">
        <v>10</v>
      </c>
      <c r="AJ846" s="14" t="s">
        <v>317</v>
      </c>
      <c r="AK846">
        <v>0</v>
      </c>
    </row>
    <row r="847" spans="1:38" x14ac:dyDescent="0.3">
      <c r="A847" s="2">
        <v>846</v>
      </c>
      <c r="B847" s="21" t="s">
        <v>768</v>
      </c>
      <c r="C847" t="s">
        <v>2</v>
      </c>
      <c r="D847" t="s">
        <v>4</v>
      </c>
      <c r="H847">
        <v>1</v>
      </c>
      <c r="P847">
        <v>1</v>
      </c>
      <c r="X847" s="2">
        <v>1</v>
      </c>
      <c r="Y847" t="s">
        <v>4</v>
      </c>
      <c r="AD847">
        <v>1</v>
      </c>
      <c r="AI847" s="20">
        <v>10</v>
      </c>
      <c r="AJ847" s="14" t="s">
        <v>499</v>
      </c>
      <c r="AK847">
        <v>2</v>
      </c>
    </row>
    <row r="848" spans="1:38" x14ac:dyDescent="0.3">
      <c r="A848" s="2">
        <v>847</v>
      </c>
      <c r="B848" s="21" t="s">
        <v>768</v>
      </c>
      <c r="C848" t="s">
        <v>2</v>
      </c>
      <c r="D848" t="s">
        <v>4</v>
      </c>
      <c r="E848" s="2">
        <v>1</v>
      </c>
      <c r="H848">
        <v>1</v>
      </c>
      <c r="U848">
        <v>1</v>
      </c>
      <c r="X848" s="2">
        <v>4</v>
      </c>
      <c r="AI848" s="20">
        <v>10</v>
      </c>
      <c r="AJ848" s="14" t="s">
        <v>500</v>
      </c>
      <c r="AK848">
        <v>7</v>
      </c>
    </row>
    <row r="849" spans="1:38" x14ac:dyDescent="0.3">
      <c r="A849" s="2">
        <v>848</v>
      </c>
      <c r="B849" s="21" t="s">
        <v>768</v>
      </c>
      <c r="C849" t="s">
        <v>2</v>
      </c>
      <c r="D849" t="s">
        <v>4</v>
      </c>
      <c r="G849">
        <v>1</v>
      </c>
      <c r="M849">
        <v>1</v>
      </c>
      <c r="Q849">
        <v>1</v>
      </c>
      <c r="V849">
        <v>1</v>
      </c>
      <c r="X849" s="2">
        <v>1</v>
      </c>
      <c r="Y849" t="s">
        <v>4</v>
      </c>
      <c r="Z849">
        <v>1</v>
      </c>
      <c r="AA849">
        <v>1</v>
      </c>
      <c r="AH849">
        <v>1</v>
      </c>
      <c r="AI849" s="20">
        <v>10</v>
      </c>
      <c r="AJ849" s="14" t="s">
        <v>317</v>
      </c>
      <c r="AK849">
        <v>0</v>
      </c>
    </row>
    <row r="850" spans="1:38" x14ac:dyDescent="0.3">
      <c r="A850" s="2">
        <v>849</v>
      </c>
      <c r="B850" s="21" t="s">
        <v>768</v>
      </c>
      <c r="C850" t="s">
        <v>2</v>
      </c>
      <c r="D850" t="s">
        <v>3</v>
      </c>
      <c r="M850">
        <v>1</v>
      </c>
      <c r="V850">
        <v>1</v>
      </c>
      <c r="X850" s="2">
        <v>1</v>
      </c>
      <c r="Y850" t="s">
        <v>4</v>
      </c>
      <c r="Z850">
        <v>1</v>
      </c>
      <c r="AA850">
        <v>1</v>
      </c>
      <c r="AI850" s="20">
        <v>6</v>
      </c>
      <c r="AJ850" s="14" t="s">
        <v>501</v>
      </c>
      <c r="AK850">
        <v>2</v>
      </c>
    </row>
    <row r="851" spans="1:38" x14ac:dyDescent="0.3">
      <c r="A851" s="2">
        <v>850</v>
      </c>
      <c r="B851" s="21" t="s">
        <v>768</v>
      </c>
      <c r="C851" t="s">
        <v>2</v>
      </c>
      <c r="D851" t="s">
        <v>3</v>
      </c>
      <c r="H851">
        <v>1</v>
      </c>
      <c r="R851">
        <v>1</v>
      </c>
      <c r="X851" s="2">
        <v>1</v>
      </c>
      <c r="Y851" t="s">
        <v>4</v>
      </c>
      <c r="Z851">
        <v>1</v>
      </c>
      <c r="AA851">
        <v>1</v>
      </c>
      <c r="AD851">
        <v>1</v>
      </c>
      <c r="AF851">
        <v>1</v>
      </c>
      <c r="AI851" s="20">
        <v>8</v>
      </c>
      <c r="AJ851" s="14" t="s">
        <v>502</v>
      </c>
      <c r="AK851">
        <v>1</v>
      </c>
      <c r="AL851">
        <v>2</v>
      </c>
    </row>
    <row r="852" spans="1:38" x14ac:dyDescent="0.3">
      <c r="A852" s="2">
        <v>851</v>
      </c>
      <c r="B852" s="21" t="s">
        <v>768</v>
      </c>
      <c r="C852" t="s">
        <v>2</v>
      </c>
      <c r="D852" t="s">
        <v>3</v>
      </c>
      <c r="G852">
        <v>1</v>
      </c>
      <c r="U852">
        <v>1</v>
      </c>
      <c r="X852" s="2">
        <v>1</v>
      </c>
      <c r="Y852" t="s">
        <v>4</v>
      </c>
      <c r="AD852">
        <v>1</v>
      </c>
      <c r="AH852">
        <v>1</v>
      </c>
      <c r="AI852" s="20">
        <v>7</v>
      </c>
      <c r="AJ852" s="14" t="s">
        <v>310</v>
      </c>
      <c r="AK852">
        <v>0</v>
      </c>
    </row>
    <row r="853" spans="1:38" x14ac:dyDescent="0.3">
      <c r="A853" s="2">
        <v>852</v>
      </c>
      <c r="B853" s="21" t="s">
        <v>768</v>
      </c>
      <c r="C853" t="s">
        <v>2</v>
      </c>
      <c r="D853" t="s">
        <v>3</v>
      </c>
      <c r="H853">
        <v>1</v>
      </c>
      <c r="O853">
        <v>1</v>
      </c>
      <c r="X853" s="2">
        <v>1</v>
      </c>
      <c r="Y853" t="s">
        <v>4</v>
      </c>
      <c r="AD853">
        <v>1</v>
      </c>
      <c r="AI853" s="20">
        <v>8</v>
      </c>
      <c r="AJ853" s="14" t="s">
        <v>317</v>
      </c>
      <c r="AK853">
        <v>0</v>
      </c>
    </row>
    <row r="854" spans="1:38" x14ac:dyDescent="0.3">
      <c r="A854" s="2">
        <v>853</v>
      </c>
      <c r="B854" s="21" t="s">
        <v>768</v>
      </c>
      <c r="C854" t="s">
        <v>1</v>
      </c>
      <c r="D854" t="s">
        <v>4</v>
      </c>
      <c r="F854">
        <v>1</v>
      </c>
      <c r="H854">
        <v>1</v>
      </c>
      <c r="O854">
        <v>1</v>
      </c>
      <c r="U854">
        <v>1</v>
      </c>
      <c r="X854" s="2">
        <v>1</v>
      </c>
      <c r="Y854" t="s">
        <v>4</v>
      </c>
      <c r="AE854">
        <v>1</v>
      </c>
      <c r="AG854">
        <v>1</v>
      </c>
      <c r="AH854">
        <v>1</v>
      </c>
      <c r="AI854" s="20">
        <v>10</v>
      </c>
      <c r="AJ854" s="14" t="s">
        <v>292</v>
      </c>
      <c r="AK854">
        <v>0</v>
      </c>
    </row>
    <row r="855" spans="1:38" x14ac:dyDescent="0.3">
      <c r="A855" s="2">
        <v>854</v>
      </c>
      <c r="B855" s="21" t="s">
        <v>768</v>
      </c>
      <c r="C855" t="s">
        <v>1</v>
      </c>
      <c r="D855" t="s">
        <v>3</v>
      </c>
      <c r="H855">
        <v>1</v>
      </c>
      <c r="Q855">
        <v>1</v>
      </c>
      <c r="X855" s="2">
        <v>1</v>
      </c>
      <c r="Y855" t="s">
        <v>4</v>
      </c>
      <c r="Z855">
        <v>1</v>
      </c>
      <c r="AA855">
        <v>1</v>
      </c>
      <c r="AH855">
        <v>1</v>
      </c>
      <c r="AI855" s="20">
        <v>10</v>
      </c>
      <c r="AJ855" s="14" t="s">
        <v>503</v>
      </c>
      <c r="AK855">
        <v>1</v>
      </c>
      <c r="AL855">
        <v>5</v>
      </c>
    </row>
    <row r="856" spans="1:38" x14ac:dyDescent="0.3">
      <c r="A856" s="2">
        <v>855</v>
      </c>
      <c r="B856" s="21" t="s">
        <v>768</v>
      </c>
      <c r="C856" t="s">
        <v>1</v>
      </c>
      <c r="D856" t="s">
        <v>3</v>
      </c>
      <c r="M856">
        <v>1</v>
      </c>
      <c r="V856">
        <v>1</v>
      </c>
      <c r="X856" s="2">
        <v>1</v>
      </c>
      <c r="Y856" t="s">
        <v>4</v>
      </c>
      <c r="AE856">
        <v>1</v>
      </c>
      <c r="AH856">
        <v>1</v>
      </c>
      <c r="AI856" s="20">
        <v>9</v>
      </c>
      <c r="AJ856" s="14" t="s">
        <v>397</v>
      </c>
      <c r="AK856">
        <v>1</v>
      </c>
    </row>
    <row r="857" spans="1:38" x14ac:dyDescent="0.3">
      <c r="A857" s="2">
        <v>856</v>
      </c>
      <c r="B857" s="21" t="s">
        <v>768</v>
      </c>
      <c r="C857" t="s">
        <v>2</v>
      </c>
      <c r="D857" t="s">
        <v>3</v>
      </c>
      <c r="I857">
        <v>1</v>
      </c>
      <c r="V857">
        <v>1</v>
      </c>
      <c r="X857" s="2">
        <v>3</v>
      </c>
      <c r="AA857">
        <v>1</v>
      </c>
      <c r="AI857" s="20">
        <v>10</v>
      </c>
      <c r="AJ857" s="14" t="s">
        <v>504</v>
      </c>
      <c r="AK857">
        <v>12</v>
      </c>
    </row>
    <row r="858" spans="1:38" x14ac:dyDescent="0.3">
      <c r="A858" s="2">
        <v>857</v>
      </c>
      <c r="B858" s="21" t="s">
        <v>768</v>
      </c>
      <c r="C858" t="s">
        <v>2</v>
      </c>
      <c r="D858" t="s">
        <v>3</v>
      </c>
      <c r="F858">
        <v>1</v>
      </c>
      <c r="X858" s="2">
        <v>1</v>
      </c>
      <c r="Y858" t="s">
        <v>4</v>
      </c>
      <c r="AA858">
        <v>1</v>
      </c>
      <c r="AD858">
        <v>1</v>
      </c>
      <c r="AI858" s="20">
        <v>10</v>
      </c>
      <c r="AJ858" s="14" t="s">
        <v>505</v>
      </c>
      <c r="AK858">
        <v>0</v>
      </c>
    </row>
    <row r="859" spans="1:38" x14ac:dyDescent="0.3">
      <c r="A859" s="2">
        <v>858</v>
      </c>
      <c r="B859" s="21" t="s">
        <v>768</v>
      </c>
      <c r="C859" t="s">
        <v>1</v>
      </c>
      <c r="D859" t="s">
        <v>3</v>
      </c>
      <c r="H859">
        <v>1</v>
      </c>
      <c r="O859">
        <v>1</v>
      </c>
      <c r="X859" s="2">
        <v>1</v>
      </c>
      <c r="Y859" t="s">
        <v>4</v>
      </c>
      <c r="AE859">
        <v>1</v>
      </c>
      <c r="AF859">
        <v>1</v>
      </c>
      <c r="AH859">
        <v>1</v>
      </c>
      <c r="AI859" s="20">
        <v>0</v>
      </c>
      <c r="AJ859" s="14" t="s">
        <v>506</v>
      </c>
      <c r="AK859">
        <v>2</v>
      </c>
    </row>
    <row r="860" spans="1:38" x14ac:dyDescent="0.3">
      <c r="A860" s="2">
        <v>859</v>
      </c>
      <c r="B860" s="21" t="s">
        <v>768</v>
      </c>
      <c r="C860" t="s">
        <v>1</v>
      </c>
      <c r="D860" t="s">
        <v>4</v>
      </c>
      <c r="H860">
        <v>1</v>
      </c>
      <c r="O860">
        <v>1</v>
      </c>
      <c r="X860" s="2">
        <v>1</v>
      </c>
      <c r="Y860" t="s">
        <v>4</v>
      </c>
      <c r="Z860">
        <v>1</v>
      </c>
      <c r="AA860">
        <v>1</v>
      </c>
      <c r="AH860">
        <v>1</v>
      </c>
      <c r="AI860" s="20">
        <v>7</v>
      </c>
      <c r="AJ860" s="14" t="s">
        <v>276</v>
      </c>
      <c r="AK860">
        <v>0</v>
      </c>
    </row>
    <row r="861" spans="1:38" x14ac:dyDescent="0.3">
      <c r="A861" s="2">
        <v>860</v>
      </c>
      <c r="B861" s="21" t="s">
        <v>768</v>
      </c>
      <c r="C861" t="s">
        <v>1</v>
      </c>
      <c r="D861" t="s">
        <v>3</v>
      </c>
      <c r="E861" s="2">
        <v>1</v>
      </c>
      <c r="F861">
        <v>1</v>
      </c>
      <c r="U861">
        <v>1</v>
      </c>
      <c r="X861" s="2">
        <v>1</v>
      </c>
      <c r="Y861" t="s">
        <v>4</v>
      </c>
      <c r="AF861">
        <v>1</v>
      </c>
      <c r="AI861" s="20">
        <v>8</v>
      </c>
      <c r="AJ861" s="14" t="s">
        <v>507</v>
      </c>
      <c r="AK861">
        <v>1</v>
      </c>
    </row>
    <row r="862" spans="1:38" x14ac:dyDescent="0.3">
      <c r="A862" s="2">
        <v>861</v>
      </c>
      <c r="B862" s="21" t="s">
        <v>768</v>
      </c>
      <c r="C862" t="s">
        <v>2</v>
      </c>
      <c r="D862" t="s">
        <v>3</v>
      </c>
      <c r="M862">
        <v>1</v>
      </c>
      <c r="V862">
        <v>1</v>
      </c>
      <c r="X862" s="2">
        <v>1</v>
      </c>
      <c r="Y862" t="s">
        <v>4</v>
      </c>
      <c r="AA862">
        <v>1</v>
      </c>
      <c r="AI862" s="20">
        <v>9</v>
      </c>
      <c r="AJ862" s="14" t="s">
        <v>276</v>
      </c>
      <c r="AK862">
        <v>0</v>
      </c>
    </row>
    <row r="863" spans="1:38" x14ac:dyDescent="0.3">
      <c r="A863" s="2">
        <v>862</v>
      </c>
      <c r="B863" s="21" t="s">
        <v>768</v>
      </c>
      <c r="C863" t="s">
        <v>1</v>
      </c>
      <c r="D863" t="s">
        <v>4</v>
      </c>
      <c r="F863">
        <v>1</v>
      </c>
      <c r="L863">
        <v>1</v>
      </c>
      <c r="O863">
        <v>1</v>
      </c>
      <c r="X863" s="2">
        <v>1</v>
      </c>
      <c r="Y863" t="s">
        <v>4</v>
      </c>
      <c r="AD863">
        <v>1</v>
      </c>
      <c r="AI863" s="20">
        <v>8</v>
      </c>
      <c r="AJ863" s="14" t="s">
        <v>508</v>
      </c>
      <c r="AK863">
        <v>0</v>
      </c>
    </row>
    <row r="864" spans="1:38" x14ac:dyDescent="0.3">
      <c r="A864" s="2">
        <v>863</v>
      </c>
      <c r="B864" s="21" t="s">
        <v>768</v>
      </c>
      <c r="C864" t="s">
        <v>2</v>
      </c>
      <c r="D864" t="s">
        <v>3</v>
      </c>
      <c r="F864">
        <v>1</v>
      </c>
      <c r="S864">
        <v>1</v>
      </c>
      <c r="U864">
        <v>1</v>
      </c>
      <c r="X864" s="2">
        <v>1</v>
      </c>
      <c r="Y864" t="s">
        <v>4</v>
      </c>
      <c r="Z864">
        <v>1</v>
      </c>
      <c r="AA864">
        <v>1</v>
      </c>
      <c r="AH864">
        <v>1</v>
      </c>
      <c r="AI864" s="20">
        <v>7</v>
      </c>
      <c r="AJ864" s="14" t="s">
        <v>509</v>
      </c>
      <c r="AK864">
        <v>2</v>
      </c>
    </row>
    <row r="865" spans="1:37" x14ac:dyDescent="0.3">
      <c r="A865" s="2">
        <v>864</v>
      </c>
      <c r="B865" s="21" t="s">
        <v>768</v>
      </c>
      <c r="C865" t="s">
        <v>2</v>
      </c>
      <c r="D865" t="s">
        <v>4</v>
      </c>
      <c r="M865">
        <v>1</v>
      </c>
      <c r="R865">
        <v>1</v>
      </c>
      <c r="V865">
        <v>1</v>
      </c>
      <c r="X865" s="2">
        <v>1</v>
      </c>
      <c r="Y865" t="s">
        <v>4</v>
      </c>
      <c r="Z865">
        <v>1</v>
      </c>
      <c r="AA865">
        <v>1</v>
      </c>
      <c r="AH865">
        <v>1</v>
      </c>
      <c r="AI865" s="20">
        <v>9</v>
      </c>
      <c r="AJ865" s="14" t="s">
        <v>317</v>
      </c>
      <c r="AK865">
        <v>0</v>
      </c>
    </row>
    <row r="866" spans="1:37" x14ac:dyDescent="0.3">
      <c r="A866" s="2">
        <v>865</v>
      </c>
      <c r="B866" s="21" t="s">
        <v>768</v>
      </c>
      <c r="C866" t="s">
        <v>1</v>
      </c>
      <c r="D866" t="s">
        <v>3</v>
      </c>
      <c r="F866">
        <v>1</v>
      </c>
      <c r="U866">
        <v>1</v>
      </c>
      <c r="X866" s="2">
        <v>1</v>
      </c>
      <c r="Y866" t="s">
        <v>4</v>
      </c>
      <c r="AA866">
        <v>1</v>
      </c>
      <c r="AD866">
        <v>1</v>
      </c>
      <c r="AE866">
        <v>1</v>
      </c>
      <c r="AI866" s="20">
        <v>8</v>
      </c>
      <c r="AJ866" s="14" t="s">
        <v>510</v>
      </c>
      <c r="AK866">
        <v>2</v>
      </c>
    </row>
    <row r="867" spans="1:37" x14ac:dyDescent="0.3">
      <c r="A867" s="2">
        <v>866</v>
      </c>
      <c r="B867" s="21" t="s">
        <v>768</v>
      </c>
      <c r="C867" t="s">
        <v>2</v>
      </c>
      <c r="D867" t="s">
        <v>3</v>
      </c>
      <c r="E867" s="2">
        <v>1</v>
      </c>
      <c r="S867">
        <v>1</v>
      </c>
      <c r="V867">
        <v>1</v>
      </c>
      <c r="X867" s="2">
        <v>1</v>
      </c>
      <c r="Y867" t="s">
        <v>4</v>
      </c>
      <c r="Z867">
        <v>1</v>
      </c>
      <c r="AA867">
        <v>1</v>
      </c>
      <c r="AH867">
        <v>1</v>
      </c>
      <c r="AI867" s="20">
        <v>10</v>
      </c>
      <c r="AJ867" s="14" t="s">
        <v>511</v>
      </c>
      <c r="AK867">
        <v>0</v>
      </c>
    </row>
    <row r="868" spans="1:37" x14ac:dyDescent="0.3">
      <c r="A868" s="2">
        <v>867</v>
      </c>
      <c r="B868" s="21" t="s">
        <v>768</v>
      </c>
      <c r="C868" t="s">
        <v>2</v>
      </c>
      <c r="D868" t="s">
        <v>3</v>
      </c>
      <c r="F868">
        <v>1</v>
      </c>
      <c r="X868" s="2">
        <v>1</v>
      </c>
      <c r="Y868" t="s">
        <v>4</v>
      </c>
      <c r="AD868">
        <v>1</v>
      </c>
      <c r="AI868" s="20">
        <v>8</v>
      </c>
      <c r="AJ868" s="14" t="s">
        <v>512</v>
      </c>
      <c r="AK868">
        <v>3</v>
      </c>
    </row>
    <row r="869" spans="1:37" x14ac:dyDescent="0.3">
      <c r="A869" s="2">
        <v>868</v>
      </c>
      <c r="B869" s="21" t="s">
        <v>768</v>
      </c>
      <c r="C869" t="s">
        <v>1</v>
      </c>
      <c r="D869" t="s">
        <v>3</v>
      </c>
      <c r="F869">
        <v>1</v>
      </c>
      <c r="V869">
        <v>1</v>
      </c>
      <c r="X869" s="2">
        <v>1</v>
      </c>
      <c r="Y869" t="s">
        <v>4</v>
      </c>
      <c r="AD869">
        <v>1</v>
      </c>
      <c r="AE869">
        <v>1</v>
      </c>
      <c r="AH869">
        <v>1</v>
      </c>
      <c r="AI869" s="20">
        <v>10</v>
      </c>
      <c r="AJ869" s="14" t="s">
        <v>497</v>
      </c>
      <c r="AK869">
        <v>0</v>
      </c>
    </row>
    <row r="870" spans="1:37" x14ac:dyDescent="0.3">
      <c r="A870" s="2">
        <v>869</v>
      </c>
      <c r="B870" s="21" t="s">
        <v>768</v>
      </c>
      <c r="C870" t="s">
        <v>2</v>
      </c>
      <c r="D870" t="s">
        <v>3</v>
      </c>
      <c r="E870" s="2">
        <v>1</v>
      </c>
      <c r="F870">
        <v>1</v>
      </c>
      <c r="W870">
        <v>1</v>
      </c>
      <c r="X870" s="2">
        <v>1</v>
      </c>
      <c r="Y870" t="s">
        <v>4</v>
      </c>
      <c r="Z870">
        <v>1</v>
      </c>
      <c r="AA870">
        <v>1</v>
      </c>
      <c r="AH870">
        <v>1</v>
      </c>
      <c r="AI870" s="20">
        <v>10</v>
      </c>
      <c r="AJ870" s="14" t="s">
        <v>397</v>
      </c>
      <c r="AK870">
        <v>2</v>
      </c>
    </row>
    <row r="871" spans="1:37" x14ac:dyDescent="0.3">
      <c r="A871" s="2">
        <v>870</v>
      </c>
      <c r="B871" s="21" t="s">
        <v>768</v>
      </c>
      <c r="C871" t="s">
        <v>2</v>
      </c>
      <c r="D871" t="s">
        <v>3</v>
      </c>
      <c r="G871">
        <v>1</v>
      </c>
      <c r="H871">
        <v>1</v>
      </c>
      <c r="R871">
        <v>1</v>
      </c>
      <c r="X871" s="2">
        <v>1</v>
      </c>
      <c r="Y871" t="s">
        <v>4</v>
      </c>
      <c r="AB871">
        <v>1</v>
      </c>
      <c r="AI871" s="20">
        <v>10</v>
      </c>
      <c r="AJ871" s="14" t="s">
        <v>513</v>
      </c>
      <c r="AK871">
        <v>7</v>
      </c>
    </row>
    <row r="872" spans="1:37" x14ac:dyDescent="0.3">
      <c r="A872" s="2">
        <v>871</v>
      </c>
      <c r="B872" s="21" t="s">
        <v>768</v>
      </c>
      <c r="C872" t="s">
        <v>2</v>
      </c>
      <c r="D872" t="s">
        <v>3</v>
      </c>
      <c r="M872">
        <v>1</v>
      </c>
      <c r="O872">
        <v>1</v>
      </c>
      <c r="U872">
        <v>1</v>
      </c>
      <c r="X872" s="2">
        <v>1</v>
      </c>
      <c r="Y872" t="s">
        <v>4</v>
      </c>
      <c r="AF872">
        <v>1</v>
      </c>
      <c r="AI872" s="20">
        <v>10</v>
      </c>
      <c r="AJ872" s="14" t="s">
        <v>514</v>
      </c>
      <c r="AK872">
        <v>7</v>
      </c>
    </row>
    <row r="873" spans="1:37" x14ac:dyDescent="0.3">
      <c r="A873" s="2">
        <v>872</v>
      </c>
      <c r="B873" s="21" t="s">
        <v>768</v>
      </c>
      <c r="C873" t="s">
        <v>1</v>
      </c>
      <c r="D873" t="s">
        <v>3</v>
      </c>
      <c r="M873">
        <v>1</v>
      </c>
      <c r="W873">
        <v>1</v>
      </c>
      <c r="X873" s="2">
        <v>1</v>
      </c>
      <c r="Y873" t="s">
        <v>3</v>
      </c>
      <c r="Z873">
        <v>1</v>
      </c>
      <c r="AI873" s="20">
        <v>9</v>
      </c>
      <c r="AJ873" s="14" t="s">
        <v>288</v>
      </c>
      <c r="AK873">
        <v>0</v>
      </c>
    </row>
    <row r="874" spans="1:37" x14ac:dyDescent="0.3">
      <c r="A874" s="2">
        <v>873</v>
      </c>
      <c r="B874" s="21" t="s">
        <v>768</v>
      </c>
      <c r="C874" t="s">
        <v>2</v>
      </c>
      <c r="D874" t="s">
        <v>3</v>
      </c>
      <c r="M874">
        <v>1</v>
      </c>
      <c r="V874">
        <v>1</v>
      </c>
      <c r="X874" s="2">
        <v>1</v>
      </c>
      <c r="Y874" t="s">
        <v>4</v>
      </c>
      <c r="AA874">
        <v>1</v>
      </c>
      <c r="AI874" s="20">
        <v>9</v>
      </c>
      <c r="AJ874" s="14" t="s">
        <v>515</v>
      </c>
      <c r="AK874">
        <v>2</v>
      </c>
    </row>
    <row r="875" spans="1:37" x14ac:dyDescent="0.3">
      <c r="A875" s="2">
        <v>874</v>
      </c>
      <c r="B875" s="21" t="s">
        <v>768</v>
      </c>
      <c r="C875" t="s">
        <v>2</v>
      </c>
      <c r="D875" t="s">
        <v>3</v>
      </c>
      <c r="M875">
        <v>1</v>
      </c>
      <c r="W875">
        <v>1</v>
      </c>
      <c r="X875" s="2">
        <v>1</v>
      </c>
      <c r="Y875" t="s">
        <v>4</v>
      </c>
      <c r="AD875">
        <v>1</v>
      </c>
      <c r="AI875" s="20">
        <v>9</v>
      </c>
      <c r="AJ875" s="14" t="s">
        <v>516</v>
      </c>
      <c r="AK875">
        <v>2</v>
      </c>
    </row>
    <row r="876" spans="1:37" x14ac:dyDescent="0.3">
      <c r="A876" s="2">
        <v>875</v>
      </c>
      <c r="B876" s="21" t="s">
        <v>768</v>
      </c>
      <c r="C876" t="s">
        <v>1</v>
      </c>
      <c r="D876" t="s">
        <v>3</v>
      </c>
      <c r="H876">
        <v>1</v>
      </c>
      <c r="R876">
        <v>1</v>
      </c>
      <c r="X876" s="2">
        <v>1</v>
      </c>
      <c r="Y876" t="s">
        <v>4</v>
      </c>
      <c r="AD876">
        <v>1</v>
      </c>
      <c r="AI876" s="20">
        <v>5</v>
      </c>
      <c r="AJ876" s="14" t="s">
        <v>517</v>
      </c>
      <c r="AK876">
        <v>12</v>
      </c>
    </row>
    <row r="877" spans="1:37" x14ac:dyDescent="0.3">
      <c r="A877" s="2">
        <v>876</v>
      </c>
      <c r="B877" s="21" t="s">
        <v>768</v>
      </c>
      <c r="C877" t="s">
        <v>2</v>
      </c>
      <c r="D877" t="s">
        <v>3</v>
      </c>
      <c r="F877">
        <v>1</v>
      </c>
      <c r="V877">
        <v>1</v>
      </c>
      <c r="X877" s="2">
        <v>1</v>
      </c>
      <c r="Y877" t="s">
        <v>4</v>
      </c>
      <c r="AA877">
        <v>1</v>
      </c>
      <c r="AI877" s="20">
        <v>7</v>
      </c>
      <c r="AJ877" s="14" t="s">
        <v>292</v>
      </c>
      <c r="AK877">
        <v>0</v>
      </c>
    </row>
    <row r="878" spans="1:37" x14ac:dyDescent="0.3">
      <c r="A878" s="2">
        <v>877</v>
      </c>
      <c r="B878" s="21" t="s">
        <v>768</v>
      </c>
      <c r="C878" t="s">
        <v>1</v>
      </c>
      <c r="D878" t="s">
        <v>3</v>
      </c>
      <c r="M878">
        <v>1</v>
      </c>
      <c r="V878">
        <v>1</v>
      </c>
      <c r="X878" s="2">
        <v>1</v>
      </c>
      <c r="Y878" t="s">
        <v>4</v>
      </c>
      <c r="AA878">
        <v>1</v>
      </c>
      <c r="AI878" s="20">
        <v>8</v>
      </c>
      <c r="AJ878" s="14" t="s">
        <v>518</v>
      </c>
      <c r="AK878">
        <v>5</v>
      </c>
    </row>
    <row r="879" spans="1:37" x14ac:dyDescent="0.3">
      <c r="A879" s="2">
        <v>878</v>
      </c>
      <c r="B879" s="21" t="s">
        <v>768</v>
      </c>
      <c r="C879" t="s">
        <v>1</v>
      </c>
      <c r="D879" t="s">
        <v>3</v>
      </c>
      <c r="F879">
        <v>1</v>
      </c>
      <c r="U879">
        <v>1</v>
      </c>
      <c r="X879" s="2">
        <v>1</v>
      </c>
      <c r="Y879" t="s">
        <v>4</v>
      </c>
      <c r="AE879">
        <v>1</v>
      </c>
      <c r="AI879" s="20">
        <v>8</v>
      </c>
      <c r="AJ879" s="14" t="s">
        <v>519</v>
      </c>
      <c r="AK879">
        <v>2</v>
      </c>
    </row>
    <row r="880" spans="1:37" x14ac:dyDescent="0.3">
      <c r="A880" s="2">
        <v>879</v>
      </c>
      <c r="B880" s="21" t="s">
        <v>768</v>
      </c>
      <c r="C880" t="s">
        <v>1</v>
      </c>
      <c r="D880" t="s">
        <v>3</v>
      </c>
      <c r="M880">
        <v>1</v>
      </c>
      <c r="U880">
        <v>1</v>
      </c>
      <c r="V880">
        <v>1</v>
      </c>
      <c r="X880" s="2">
        <v>1</v>
      </c>
      <c r="Y880" t="s">
        <v>4</v>
      </c>
      <c r="Z880">
        <v>1</v>
      </c>
      <c r="AA880">
        <v>1</v>
      </c>
      <c r="AE880">
        <v>1</v>
      </c>
      <c r="AF880">
        <v>1</v>
      </c>
      <c r="AI880" s="20">
        <v>8</v>
      </c>
      <c r="AJ880" s="14" t="s">
        <v>520</v>
      </c>
      <c r="AK880">
        <v>1</v>
      </c>
    </row>
    <row r="881" spans="1:38" x14ac:dyDescent="0.3">
      <c r="A881" s="2">
        <v>880</v>
      </c>
      <c r="B881" s="21" t="s">
        <v>768</v>
      </c>
      <c r="C881" t="s">
        <v>1</v>
      </c>
      <c r="D881" t="s">
        <v>3</v>
      </c>
      <c r="H881">
        <v>1</v>
      </c>
      <c r="O881">
        <v>1</v>
      </c>
      <c r="X881" s="2">
        <v>1</v>
      </c>
      <c r="Y881" t="s">
        <v>4</v>
      </c>
      <c r="AA881">
        <v>1</v>
      </c>
      <c r="AE881">
        <v>1</v>
      </c>
      <c r="AI881" s="20">
        <v>4</v>
      </c>
      <c r="AJ881" s="14" t="s">
        <v>521</v>
      </c>
      <c r="AK881">
        <v>1</v>
      </c>
      <c r="AL881">
        <v>5</v>
      </c>
    </row>
    <row r="882" spans="1:38" x14ac:dyDescent="0.3">
      <c r="A882" s="2">
        <v>881</v>
      </c>
      <c r="B882" s="21" t="s">
        <v>768</v>
      </c>
      <c r="C882" t="s">
        <v>1</v>
      </c>
      <c r="D882" t="s">
        <v>3</v>
      </c>
      <c r="E882" s="2">
        <v>1</v>
      </c>
      <c r="U882">
        <v>1</v>
      </c>
      <c r="X882" s="2">
        <v>1</v>
      </c>
      <c r="Y882" t="s">
        <v>4</v>
      </c>
      <c r="AA882">
        <v>1</v>
      </c>
      <c r="AI882" s="20">
        <v>8</v>
      </c>
      <c r="AJ882" s="14" t="s">
        <v>522</v>
      </c>
      <c r="AK882">
        <v>1</v>
      </c>
      <c r="AL882">
        <v>2</v>
      </c>
    </row>
    <row r="883" spans="1:38" x14ac:dyDescent="0.3">
      <c r="A883" s="2">
        <v>882</v>
      </c>
      <c r="B883" s="21" t="s">
        <v>768</v>
      </c>
      <c r="C883" t="s">
        <v>2</v>
      </c>
      <c r="D883" t="s">
        <v>3</v>
      </c>
      <c r="F883">
        <v>1</v>
      </c>
      <c r="O883">
        <v>1</v>
      </c>
      <c r="X883" s="2">
        <v>1</v>
      </c>
      <c r="Y883" t="s">
        <v>4</v>
      </c>
      <c r="AE883">
        <v>1</v>
      </c>
      <c r="AI883" s="20">
        <v>7</v>
      </c>
      <c r="AJ883" s="14" t="s">
        <v>523</v>
      </c>
      <c r="AK883">
        <v>2</v>
      </c>
    </row>
    <row r="884" spans="1:38" x14ac:dyDescent="0.3">
      <c r="A884" s="2">
        <v>883</v>
      </c>
      <c r="B884" s="21" t="s">
        <v>768</v>
      </c>
      <c r="C884" t="s">
        <v>1</v>
      </c>
      <c r="D884" t="s">
        <v>4</v>
      </c>
      <c r="F884">
        <v>1</v>
      </c>
      <c r="O884">
        <v>1</v>
      </c>
      <c r="X884" s="2">
        <v>1</v>
      </c>
      <c r="Y884" t="s">
        <v>4</v>
      </c>
      <c r="AF884">
        <v>1</v>
      </c>
      <c r="AI884" s="20">
        <v>9</v>
      </c>
      <c r="AJ884" s="14" t="s">
        <v>524</v>
      </c>
      <c r="AK884">
        <v>7</v>
      </c>
    </row>
    <row r="885" spans="1:38" x14ac:dyDescent="0.3">
      <c r="A885" s="2">
        <v>884</v>
      </c>
      <c r="B885" s="21" t="s">
        <v>768</v>
      </c>
      <c r="C885" t="s">
        <v>2</v>
      </c>
      <c r="D885" t="s">
        <v>3</v>
      </c>
      <c r="H885">
        <v>1</v>
      </c>
      <c r="S885">
        <v>1</v>
      </c>
      <c r="X885" s="2">
        <v>1</v>
      </c>
      <c r="Y885" t="s">
        <v>4</v>
      </c>
      <c r="AC885">
        <v>1</v>
      </c>
      <c r="AH885">
        <v>1</v>
      </c>
      <c r="AI885" s="20">
        <v>10</v>
      </c>
      <c r="AJ885" s="14" t="s">
        <v>525</v>
      </c>
      <c r="AK885">
        <v>5</v>
      </c>
    </row>
    <row r="886" spans="1:38" x14ac:dyDescent="0.3">
      <c r="A886" s="2">
        <v>885</v>
      </c>
      <c r="B886" s="21" t="s">
        <v>768</v>
      </c>
      <c r="C886" t="s">
        <v>1</v>
      </c>
      <c r="D886" t="s">
        <v>3</v>
      </c>
      <c r="E886" s="2">
        <v>1</v>
      </c>
      <c r="F886">
        <v>1</v>
      </c>
      <c r="O886">
        <v>1</v>
      </c>
      <c r="X886" s="2">
        <v>1</v>
      </c>
      <c r="Y886" t="s">
        <v>4</v>
      </c>
      <c r="AD886">
        <v>1</v>
      </c>
      <c r="AI886" s="20">
        <v>10</v>
      </c>
      <c r="AJ886" s="14" t="s">
        <v>276</v>
      </c>
      <c r="AK886">
        <v>0</v>
      </c>
    </row>
    <row r="887" spans="1:38" x14ac:dyDescent="0.3">
      <c r="A887" s="2">
        <v>886</v>
      </c>
      <c r="B887" s="21" t="s">
        <v>768</v>
      </c>
      <c r="C887" t="s">
        <v>1</v>
      </c>
      <c r="D887" t="s">
        <v>4</v>
      </c>
      <c r="F887">
        <v>1</v>
      </c>
      <c r="H887">
        <v>1</v>
      </c>
      <c r="V887">
        <v>1</v>
      </c>
      <c r="X887" s="2">
        <v>1</v>
      </c>
      <c r="Y887" t="s">
        <v>4</v>
      </c>
      <c r="Z887">
        <v>1</v>
      </c>
      <c r="AA887">
        <v>1</v>
      </c>
      <c r="AE887">
        <v>1</v>
      </c>
      <c r="AH887">
        <v>1</v>
      </c>
      <c r="AI887" s="20">
        <v>9</v>
      </c>
      <c r="AJ887" s="14" t="s">
        <v>526</v>
      </c>
      <c r="AK887">
        <v>1</v>
      </c>
    </row>
    <row r="888" spans="1:38" x14ac:dyDescent="0.3">
      <c r="A888" s="2">
        <v>887</v>
      </c>
      <c r="B888" s="21" t="s">
        <v>768</v>
      </c>
      <c r="C888" t="s">
        <v>2</v>
      </c>
      <c r="D888" t="s">
        <v>3</v>
      </c>
      <c r="H888">
        <v>1</v>
      </c>
      <c r="Q888">
        <v>1</v>
      </c>
      <c r="S888">
        <v>1</v>
      </c>
      <c r="V888">
        <v>1</v>
      </c>
      <c r="X888" s="2">
        <v>1</v>
      </c>
      <c r="Y888" t="s">
        <v>4</v>
      </c>
      <c r="Z888">
        <v>1</v>
      </c>
      <c r="AA888">
        <v>1</v>
      </c>
      <c r="AI888" s="20">
        <v>9</v>
      </c>
      <c r="AJ888" s="14" t="s">
        <v>527</v>
      </c>
      <c r="AK888">
        <v>5</v>
      </c>
    </row>
    <row r="889" spans="1:38" x14ac:dyDescent="0.3">
      <c r="A889" s="2">
        <v>888</v>
      </c>
      <c r="B889" s="21" t="s">
        <v>768</v>
      </c>
      <c r="C889" t="s">
        <v>1</v>
      </c>
      <c r="D889" t="s">
        <v>3</v>
      </c>
      <c r="F889">
        <v>1</v>
      </c>
      <c r="V889">
        <v>1</v>
      </c>
      <c r="X889" s="2">
        <v>1</v>
      </c>
      <c r="Y889" t="s">
        <v>4</v>
      </c>
      <c r="Z889">
        <v>1</v>
      </c>
      <c r="AA889">
        <v>1</v>
      </c>
      <c r="AH889">
        <v>1</v>
      </c>
      <c r="AI889" s="20">
        <v>10</v>
      </c>
      <c r="AJ889" s="14" t="s">
        <v>528</v>
      </c>
      <c r="AK889">
        <v>1</v>
      </c>
    </row>
    <row r="890" spans="1:38" x14ac:dyDescent="0.3">
      <c r="A890" s="2">
        <v>889</v>
      </c>
      <c r="B890" s="21" t="s">
        <v>768</v>
      </c>
      <c r="C890" t="s">
        <v>2</v>
      </c>
      <c r="D890" t="s">
        <v>4</v>
      </c>
      <c r="F890">
        <v>1</v>
      </c>
      <c r="V890">
        <v>1</v>
      </c>
      <c r="X890" s="2">
        <v>1</v>
      </c>
      <c r="Y890" t="s">
        <v>4</v>
      </c>
      <c r="Z890">
        <v>1</v>
      </c>
      <c r="AA890">
        <v>1</v>
      </c>
      <c r="AH890">
        <v>1</v>
      </c>
      <c r="AI890" s="20">
        <v>8</v>
      </c>
      <c r="AJ890" s="14" t="s">
        <v>529</v>
      </c>
      <c r="AK890">
        <v>2</v>
      </c>
    </row>
    <row r="891" spans="1:38" x14ac:dyDescent="0.3">
      <c r="A891" s="2">
        <v>890</v>
      </c>
      <c r="B891" s="21" t="s">
        <v>768</v>
      </c>
      <c r="C891" t="s">
        <v>2</v>
      </c>
      <c r="D891" t="s">
        <v>4</v>
      </c>
      <c r="H891">
        <v>1</v>
      </c>
      <c r="X891" s="2">
        <v>1</v>
      </c>
      <c r="Y891" t="s">
        <v>4</v>
      </c>
      <c r="AB891">
        <v>1</v>
      </c>
      <c r="AI891" s="20">
        <v>7</v>
      </c>
      <c r="AJ891" s="14" t="s">
        <v>530</v>
      </c>
      <c r="AK891">
        <v>13</v>
      </c>
    </row>
    <row r="892" spans="1:38" x14ac:dyDescent="0.3">
      <c r="A892" s="2">
        <v>891</v>
      </c>
      <c r="B892" s="21" t="s">
        <v>768</v>
      </c>
      <c r="C892" t="s">
        <v>2</v>
      </c>
      <c r="D892" t="s">
        <v>3</v>
      </c>
      <c r="F892">
        <v>1</v>
      </c>
      <c r="V892">
        <v>1</v>
      </c>
      <c r="W892">
        <v>1</v>
      </c>
      <c r="X892" s="2">
        <v>1</v>
      </c>
      <c r="Y892" t="s">
        <v>4</v>
      </c>
      <c r="AA892">
        <v>1</v>
      </c>
      <c r="AI892" s="20">
        <v>10</v>
      </c>
      <c r="AJ892" s="14" t="s">
        <v>276</v>
      </c>
      <c r="AK892">
        <v>0</v>
      </c>
    </row>
    <row r="893" spans="1:38" x14ac:dyDescent="0.3">
      <c r="A893" s="2">
        <v>892</v>
      </c>
      <c r="B893" s="21" t="s">
        <v>768</v>
      </c>
      <c r="C893" t="s">
        <v>1</v>
      </c>
      <c r="D893" t="s">
        <v>3</v>
      </c>
      <c r="F893">
        <v>1</v>
      </c>
      <c r="U893">
        <v>1</v>
      </c>
      <c r="X893" s="2">
        <v>1</v>
      </c>
      <c r="Y893" t="s">
        <v>4</v>
      </c>
      <c r="Z893">
        <v>1</v>
      </c>
      <c r="AA893">
        <v>1</v>
      </c>
      <c r="AF893">
        <v>1</v>
      </c>
      <c r="AH893">
        <v>1</v>
      </c>
      <c r="AI893" s="20">
        <v>9</v>
      </c>
      <c r="AJ893" s="14" t="s">
        <v>531</v>
      </c>
      <c r="AK893">
        <v>5</v>
      </c>
    </row>
    <row r="894" spans="1:38" x14ac:dyDescent="0.3">
      <c r="A894" s="2">
        <v>893</v>
      </c>
      <c r="B894" s="21" t="s">
        <v>768</v>
      </c>
      <c r="C894" t="s">
        <v>2</v>
      </c>
      <c r="D894" t="s">
        <v>3</v>
      </c>
      <c r="F894">
        <v>1</v>
      </c>
      <c r="O894">
        <v>1</v>
      </c>
      <c r="X894" s="2">
        <v>1</v>
      </c>
      <c r="Y894" t="s">
        <v>4</v>
      </c>
      <c r="AA894">
        <v>1</v>
      </c>
      <c r="AH894">
        <v>1</v>
      </c>
      <c r="AI894" s="20">
        <v>7</v>
      </c>
    </row>
    <row r="895" spans="1:38" x14ac:dyDescent="0.3">
      <c r="A895" s="2">
        <v>894</v>
      </c>
      <c r="B895" s="21" t="s">
        <v>768</v>
      </c>
      <c r="C895" t="s">
        <v>2</v>
      </c>
      <c r="D895" t="s">
        <v>4</v>
      </c>
      <c r="F895">
        <v>1</v>
      </c>
      <c r="O895">
        <v>1</v>
      </c>
      <c r="X895" s="2">
        <v>1</v>
      </c>
      <c r="Y895" t="s">
        <v>3</v>
      </c>
      <c r="Z895">
        <v>1</v>
      </c>
      <c r="AA895">
        <v>1</v>
      </c>
      <c r="AH895">
        <v>1</v>
      </c>
      <c r="AI895" s="20">
        <v>10</v>
      </c>
      <c r="AJ895" s="14" t="s">
        <v>532</v>
      </c>
      <c r="AK895">
        <v>1</v>
      </c>
    </row>
    <row r="896" spans="1:38" x14ac:dyDescent="0.3">
      <c r="A896" s="2">
        <v>895</v>
      </c>
      <c r="B896" s="21" t="s">
        <v>768</v>
      </c>
      <c r="C896" t="s">
        <v>2</v>
      </c>
      <c r="D896" t="s">
        <v>3</v>
      </c>
      <c r="E896" s="2">
        <v>1</v>
      </c>
      <c r="F896">
        <v>1</v>
      </c>
      <c r="V896">
        <v>1</v>
      </c>
      <c r="X896" s="2">
        <v>1</v>
      </c>
      <c r="Y896" t="s">
        <v>4</v>
      </c>
      <c r="AF896">
        <v>1</v>
      </c>
      <c r="AI896" s="20">
        <v>9</v>
      </c>
      <c r="AJ896" s="14" t="s">
        <v>533</v>
      </c>
      <c r="AK896">
        <v>2</v>
      </c>
    </row>
    <row r="897" spans="1:38" x14ac:dyDescent="0.3">
      <c r="A897" s="2">
        <v>896</v>
      </c>
      <c r="B897" s="21" t="s">
        <v>768</v>
      </c>
      <c r="C897" t="s">
        <v>2</v>
      </c>
      <c r="D897" t="s">
        <v>3</v>
      </c>
      <c r="F897">
        <v>1</v>
      </c>
      <c r="U897">
        <v>1</v>
      </c>
      <c r="X897" s="2">
        <v>1</v>
      </c>
      <c r="Y897" t="s">
        <v>4</v>
      </c>
      <c r="AD897">
        <v>1</v>
      </c>
      <c r="AI897" s="20">
        <v>7</v>
      </c>
      <c r="AJ897" s="14" t="s">
        <v>534</v>
      </c>
      <c r="AK897">
        <v>0</v>
      </c>
    </row>
    <row r="898" spans="1:38" x14ac:dyDescent="0.3">
      <c r="A898" s="2">
        <v>897</v>
      </c>
      <c r="B898" s="21" t="s">
        <v>768</v>
      </c>
      <c r="C898" t="s">
        <v>2</v>
      </c>
      <c r="D898" t="s">
        <v>3</v>
      </c>
      <c r="L898">
        <v>1</v>
      </c>
      <c r="O898">
        <v>1</v>
      </c>
      <c r="X898" s="2">
        <v>1</v>
      </c>
      <c r="Y898" t="s">
        <v>4</v>
      </c>
      <c r="AD898">
        <v>1</v>
      </c>
      <c r="AI898" s="20">
        <v>5</v>
      </c>
      <c r="AJ898" s="14" t="s">
        <v>535</v>
      </c>
      <c r="AK898">
        <v>5</v>
      </c>
    </row>
    <row r="899" spans="1:38" x14ac:dyDescent="0.3">
      <c r="A899" s="2">
        <v>898</v>
      </c>
      <c r="B899" s="21" t="s">
        <v>768</v>
      </c>
      <c r="C899" t="s">
        <v>2</v>
      </c>
      <c r="D899" t="s">
        <v>3</v>
      </c>
      <c r="L899">
        <v>1</v>
      </c>
      <c r="O899">
        <v>1</v>
      </c>
      <c r="X899" s="2">
        <v>1</v>
      </c>
      <c r="Y899" t="s">
        <v>4</v>
      </c>
      <c r="AB899">
        <v>1</v>
      </c>
      <c r="AI899" s="20">
        <v>8</v>
      </c>
      <c r="AJ899" s="14" t="s">
        <v>276</v>
      </c>
      <c r="AK899">
        <v>0</v>
      </c>
    </row>
    <row r="900" spans="1:38" x14ac:dyDescent="0.3">
      <c r="A900" s="2">
        <v>899</v>
      </c>
      <c r="B900" s="21" t="s">
        <v>768</v>
      </c>
      <c r="C900" t="s">
        <v>1</v>
      </c>
      <c r="D900" t="s">
        <v>4</v>
      </c>
      <c r="F900">
        <v>1</v>
      </c>
      <c r="V900">
        <v>1</v>
      </c>
      <c r="X900" s="2">
        <v>1</v>
      </c>
      <c r="Y900" t="s">
        <v>4</v>
      </c>
      <c r="AB900">
        <v>1</v>
      </c>
      <c r="AE900">
        <v>1</v>
      </c>
      <c r="AG900">
        <v>1</v>
      </c>
      <c r="AH900">
        <v>1</v>
      </c>
      <c r="AI900" s="20">
        <v>5</v>
      </c>
      <c r="AJ900" s="14" t="s">
        <v>536</v>
      </c>
      <c r="AK900">
        <v>12</v>
      </c>
    </row>
    <row r="901" spans="1:38" x14ac:dyDescent="0.3">
      <c r="A901" s="2">
        <v>900</v>
      </c>
      <c r="B901" s="21" t="s">
        <v>768</v>
      </c>
      <c r="C901" t="s">
        <v>2</v>
      </c>
      <c r="D901" t="s">
        <v>3</v>
      </c>
      <c r="H901">
        <v>1</v>
      </c>
      <c r="R901">
        <v>1</v>
      </c>
      <c r="X901" s="2">
        <v>1</v>
      </c>
      <c r="Y901" t="s">
        <v>4</v>
      </c>
      <c r="AH901">
        <v>1</v>
      </c>
      <c r="AI901" s="20">
        <v>9</v>
      </c>
      <c r="AJ901" s="14" t="s">
        <v>292</v>
      </c>
      <c r="AK901">
        <v>0</v>
      </c>
    </row>
    <row r="902" spans="1:38" x14ac:dyDescent="0.3">
      <c r="A902" s="2">
        <v>901</v>
      </c>
      <c r="B902" s="21" t="s">
        <v>768</v>
      </c>
      <c r="C902" t="s">
        <v>1</v>
      </c>
      <c r="D902" t="s">
        <v>3</v>
      </c>
      <c r="F902">
        <v>1</v>
      </c>
      <c r="V902">
        <v>1</v>
      </c>
      <c r="X902" s="2">
        <v>1</v>
      </c>
      <c r="Y902" t="s">
        <v>4</v>
      </c>
      <c r="Z902">
        <v>1</v>
      </c>
      <c r="AA902">
        <v>1</v>
      </c>
      <c r="AI902" s="20">
        <v>7</v>
      </c>
      <c r="AJ902" s="14" t="s">
        <v>537</v>
      </c>
      <c r="AK902">
        <v>2</v>
      </c>
    </row>
    <row r="903" spans="1:38" x14ac:dyDescent="0.3">
      <c r="A903" s="2">
        <v>902</v>
      </c>
      <c r="B903" s="21" t="s">
        <v>768</v>
      </c>
      <c r="C903" t="s">
        <v>2</v>
      </c>
      <c r="D903" t="s">
        <v>3</v>
      </c>
      <c r="E903" s="2">
        <v>1</v>
      </c>
      <c r="F903">
        <v>1</v>
      </c>
      <c r="U903">
        <v>1</v>
      </c>
      <c r="X903" s="2">
        <v>1</v>
      </c>
      <c r="Y903" t="s">
        <v>4</v>
      </c>
      <c r="Z903">
        <v>1</v>
      </c>
      <c r="AA903">
        <v>1</v>
      </c>
      <c r="AD903">
        <v>1</v>
      </c>
      <c r="AI903" s="20">
        <v>6</v>
      </c>
      <c r="AJ903" s="14" t="s">
        <v>538</v>
      </c>
      <c r="AK903">
        <v>2</v>
      </c>
    </row>
    <row r="904" spans="1:38" x14ac:dyDescent="0.3">
      <c r="A904" s="2">
        <v>903</v>
      </c>
      <c r="B904" s="21" t="s">
        <v>768</v>
      </c>
      <c r="C904" t="s">
        <v>2</v>
      </c>
      <c r="D904" t="s">
        <v>3</v>
      </c>
      <c r="H904">
        <v>1</v>
      </c>
      <c r="R904">
        <v>1</v>
      </c>
      <c r="X904" s="2">
        <v>1</v>
      </c>
      <c r="Y904" t="s">
        <v>3</v>
      </c>
      <c r="AB904">
        <v>1</v>
      </c>
      <c r="AI904" s="20">
        <v>10</v>
      </c>
      <c r="AJ904" s="14" t="s">
        <v>539</v>
      </c>
      <c r="AK904">
        <v>2</v>
      </c>
    </row>
    <row r="905" spans="1:38" x14ac:dyDescent="0.3">
      <c r="A905" s="2">
        <v>904</v>
      </c>
      <c r="B905" s="21" t="s">
        <v>768</v>
      </c>
      <c r="C905" t="s">
        <v>2</v>
      </c>
      <c r="D905" t="s">
        <v>3</v>
      </c>
      <c r="F905">
        <v>1</v>
      </c>
      <c r="U905">
        <v>1</v>
      </c>
      <c r="X905" s="2">
        <v>1</v>
      </c>
      <c r="Y905" t="s">
        <v>4</v>
      </c>
      <c r="Z905">
        <v>1</v>
      </c>
      <c r="AA905">
        <v>1</v>
      </c>
      <c r="AH905">
        <v>1</v>
      </c>
      <c r="AI905" s="20">
        <v>8</v>
      </c>
      <c r="AJ905" s="14" t="s">
        <v>540</v>
      </c>
      <c r="AK905">
        <v>1</v>
      </c>
      <c r="AL905">
        <v>2</v>
      </c>
    </row>
    <row r="906" spans="1:38" x14ac:dyDescent="0.3">
      <c r="A906" s="2">
        <v>905</v>
      </c>
      <c r="B906" s="21" t="s">
        <v>768</v>
      </c>
      <c r="C906" t="s">
        <v>2</v>
      </c>
      <c r="D906" t="s">
        <v>3</v>
      </c>
      <c r="F906">
        <v>1</v>
      </c>
      <c r="L906">
        <v>1</v>
      </c>
      <c r="O906">
        <v>1</v>
      </c>
      <c r="X906" s="2">
        <v>1</v>
      </c>
      <c r="Y906" t="s">
        <v>4</v>
      </c>
      <c r="AF906">
        <v>1</v>
      </c>
      <c r="AI906" s="20">
        <v>10</v>
      </c>
      <c r="AJ906" s="14" t="s">
        <v>541</v>
      </c>
      <c r="AK906">
        <v>2</v>
      </c>
    </row>
    <row r="907" spans="1:38" x14ac:dyDescent="0.3">
      <c r="A907" s="2">
        <v>906</v>
      </c>
      <c r="B907" s="21" t="s">
        <v>768</v>
      </c>
      <c r="C907" t="s">
        <v>2</v>
      </c>
      <c r="D907" t="s">
        <v>3</v>
      </c>
      <c r="F907">
        <v>1</v>
      </c>
      <c r="M907">
        <v>1</v>
      </c>
      <c r="U907">
        <v>1</v>
      </c>
      <c r="X907" s="2">
        <v>1</v>
      </c>
      <c r="Y907" t="s">
        <v>4</v>
      </c>
      <c r="AB907">
        <v>1</v>
      </c>
      <c r="AG907">
        <v>1</v>
      </c>
      <c r="AI907" s="20">
        <v>8</v>
      </c>
      <c r="AJ907" s="14" t="s">
        <v>542</v>
      </c>
      <c r="AK907">
        <v>5</v>
      </c>
    </row>
    <row r="908" spans="1:38" x14ac:dyDescent="0.3">
      <c r="A908" s="2">
        <v>907</v>
      </c>
      <c r="B908" s="21" t="s">
        <v>768</v>
      </c>
      <c r="C908" t="s">
        <v>1</v>
      </c>
      <c r="D908" t="s">
        <v>3</v>
      </c>
      <c r="F908">
        <v>1</v>
      </c>
      <c r="K908">
        <v>1</v>
      </c>
      <c r="U908">
        <v>1</v>
      </c>
      <c r="X908" s="2">
        <v>2</v>
      </c>
      <c r="AD908">
        <v>1</v>
      </c>
      <c r="AI908" s="20">
        <v>8</v>
      </c>
      <c r="AJ908" s="14" t="s">
        <v>292</v>
      </c>
      <c r="AK908">
        <v>0</v>
      </c>
    </row>
    <row r="909" spans="1:38" x14ac:dyDescent="0.3">
      <c r="A909" s="2">
        <v>908</v>
      </c>
      <c r="B909" s="21" t="s">
        <v>768</v>
      </c>
      <c r="C909" t="s">
        <v>1</v>
      </c>
      <c r="D909" t="s">
        <v>3</v>
      </c>
      <c r="F909">
        <v>1</v>
      </c>
      <c r="U909">
        <v>1</v>
      </c>
      <c r="X909" s="2">
        <v>1</v>
      </c>
      <c r="Y909" t="s">
        <v>4</v>
      </c>
      <c r="AA909">
        <v>1</v>
      </c>
      <c r="AI909" s="20">
        <v>10</v>
      </c>
      <c r="AJ909" s="14" t="s">
        <v>276</v>
      </c>
      <c r="AK909">
        <v>0</v>
      </c>
    </row>
    <row r="910" spans="1:38" x14ac:dyDescent="0.3">
      <c r="A910" s="2">
        <v>909</v>
      </c>
      <c r="B910" s="21" t="s">
        <v>768</v>
      </c>
      <c r="C910" t="s">
        <v>2</v>
      </c>
      <c r="D910" t="s">
        <v>3</v>
      </c>
      <c r="E910" s="2">
        <v>1</v>
      </c>
      <c r="F910">
        <v>1</v>
      </c>
      <c r="M910">
        <v>1</v>
      </c>
      <c r="O910">
        <v>1</v>
      </c>
      <c r="P910">
        <v>1</v>
      </c>
      <c r="X910" s="2">
        <v>1</v>
      </c>
      <c r="Y910" t="s">
        <v>4</v>
      </c>
      <c r="AA910">
        <v>1</v>
      </c>
      <c r="AH910">
        <v>1</v>
      </c>
      <c r="AI910" s="20">
        <v>10</v>
      </c>
      <c r="AJ910" s="14" t="s">
        <v>275</v>
      </c>
      <c r="AK910">
        <v>1</v>
      </c>
    </row>
    <row r="911" spans="1:38" x14ac:dyDescent="0.3">
      <c r="A911" s="2">
        <v>910</v>
      </c>
      <c r="B911" s="21" t="s">
        <v>768</v>
      </c>
      <c r="C911" t="s">
        <v>1</v>
      </c>
      <c r="D911" t="s">
        <v>3</v>
      </c>
      <c r="F911">
        <v>1</v>
      </c>
      <c r="U911">
        <v>1</v>
      </c>
      <c r="X911" s="2">
        <v>1</v>
      </c>
      <c r="Y911" t="s">
        <v>4</v>
      </c>
      <c r="AB911">
        <v>1</v>
      </c>
      <c r="AE911">
        <v>1</v>
      </c>
      <c r="AG911">
        <v>1</v>
      </c>
      <c r="AI911" s="20">
        <v>7</v>
      </c>
      <c r="AJ911" s="14" t="s">
        <v>543</v>
      </c>
      <c r="AK911">
        <v>5</v>
      </c>
    </row>
    <row r="912" spans="1:38" x14ac:dyDescent="0.3">
      <c r="A912" s="2">
        <v>911</v>
      </c>
      <c r="B912" s="21" t="s">
        <v>768</v>
      </c>
      <c r="C912" t="s">
        <v>1</v>
      </c>
      <c r="D912" t="s">
        <v>4</v>
      </c>
      <c r="L912">
        <v>1</v>
      </c>
      <c r="O912">
        <v>1</v>
      </c>
      <c r="X912" s="2">
        <v>1</v>
      </c>
      <c r="Y912" t="s">
        <v>4</v>
      </c>
      <c r="AD912">
        <v>1</v>
      </c>
      <c r="AI912" s="20">
        <v>8</v>
      </c>
      <c r="AJ912" s="14" t="s">
        <v>544</v>
      </c>
      <c r="AK912">
        <v>2</v>
      </c>
    </row>
    <row r="913" spans="1:38" x14ac:dyDescent="0.3">
      <c r="A913" s="2">
        <v>912</v>
      </c>
      <c r="B913" s="21" t="s">
        <v>768</v>
      </c>
      <c r="C913" t="s">
        <v>2</v>
      </c>
      <c r="D913" t="s">
        <v>3</v>
      </c>
      <c r="H913">
        <v>1</v>
      </c>
      <c r="R913">
        <v>1</v>
      </c>
      <c r="X913" s="2">
        <v>1</v>
      </c>
      <c r="Y913" t="s">
        <v>4</v>
      </c>
      <c r="AF913">
        <v>1</v>
      </c>
      <c r="AI913" s="20">
        <v>9</v>
      </c>
      <c r="AJ913" s="14" t="s">
        <v>545</v>
      </c>
      <c r="AK913">
        <v>0</v>
      </c>
    </row>
    <row r="914" spans="1:38" x14ac:dyDescent="0.3">
      <c r="A914" s="2">
        <v>913</v>
      </c>
      <c r="B914" s="21" t="s">
        <v>768</v>
      </c>
      <c r="C914" t="s">
        <v>2</v>
      </c>
      <c r="D914" t="s">
        <v>3</v>
      </c>
      <c r="N914">
        <v>99</v>
      </c>
      <c r="O914">
        <v>1</v>
      </c>
      <c r="X914" s="2">
        <v>1</v>
      </c>
      <c r="Y914" t="s">
        <v>4</v>
      </c>
      <c r="AE914">
        <v>1</v>
      </c>
      <c r="AH914">
        <v>1</v>
      </c>
      <c r="AI914" s="20">
        <v>10</v>
      </c>
      <c r="AJ914" s="14" t="s">
        <v>546</v>
      </c>
      <c r="AK914">
        <v>1</v>
      </c>
      <c r="AL914">
        <v>4</v>
      </c>
    </row>
    <row r="915" spans="1:38" x14ac:dyDescent="0.3">
      <c r="A915" s="2">
        <v>914</v>
      </c>
      <c r="B915" s="21" t="s">
        <v>768</v>
      </c>
      <c r="C915" t="s">
        <v>1</v>
      </c>
      <c r="D915" t="s">
        <v>3</v>
      </c>
      <c r="F915">
        <v>1</v>
      </c>
      <c r="Q915">
        <v>1</v>
      </c>
      <c r="X915" s="2">
        <v>1</v>
      </c>
      <c r="Y915" t="s">
        <v>4</v>
      </c>
      <c r="AA915">
        <v>1</v>
      </c>
      <c r="AI915" s="20">
        <v>8</v>
      </c>
      <c r="AJ915" s="14" t="s">
        <v>547</v>
      </c>
      <c r="AK915">
        <v>7</v>
      </c>
    </row>
    <row r="916" spans="1:38" x14ac:dyDescent="0.3">
      <c r="A916" s="2">
        <v>915</v>
      </c>
      <c r="B916" s="21" t="s">
        <v>768</v>
      </c>
      <c r="C916" t="s">
        <v>2</v>
      </c>
      <c r="D916" t="s">
        <v>4</v>
      </c>
      <c r="F916">
        <v>1</v>
      </c>
      <c r="U916">
        <v>1</v>
      </c>
      <c r="X916" s="2">
        <v>1</v>
      </c>
      <c r="Y916" t="s">
        <v>4</v>
      </c>
      <c r="AA916">
        <v>1</v>
      </c>
      <c r="AI916" s="20">
        <v>7</v>
      </c>
      <c r="AJ916" s="14" t="s">
        <v>548</v>
      </c>
      <c r="AK916">
        <v>2</v>
      </c>
    </row>
    <row r="917" spans="1:38" x14ac:dyDescent="0.3">
      <c r="A917" s="2">
        <v>916</v>
      </c>
      <c r="B917" s="21" t="s">
        <v>768</v>
      </c>
      <c r="C917" t="s">
        <v>2</v>
      </c>
      <c r="D917" t="s">
        <v>3</v>
      </c>
      <c r="E917" s="2">
        <v>1</v>
      </c>
      <c r="X917" s="2">
        <v>1</v>
      </c>
      <c r="Y917" t="s">
        <v>4</v>
      </c>
      <c r="Z917">
        <v>1</v>
      </c>
      <c r="AI917" s="20">
        <v>6</v>
      </c>
      <c r="AJ917" s="14" t="s">
        <v>549</v>
      </c>
      <c r="AK917">
        <v>1</v>
      </c>
    </row>
    <row r="918" spans="1:38" x14ac:dyDescent="0.3">
      <c r="A918" s="2">
        <v>917</v>
      </c>
      <c r="B918" s="21" t="s">
        <v>768</v>
      </c>
      <c r="C918" t="s">
        <v>1</v>
      </c>
      <c r="D918" t="s">
        <v>3</v>
      </c>
      <c r="F918">
        <v>1</v>
      </c>
      <c r="U918">
        <v>1</v>
      </c>
      <c r="X918" s="2">
        <v>1</v>
      </c>
      <c r="Y918" t="s">
        <v>4</v>
      </c>
      <c r="AH918">
        <v>1</v>
      </c>
      <c r="AI918" s="20">
        <v>10</v>
      </c>
      <c r="AJ918" s="14" t="s">
        <v>550</v>
      </c>
      <c r="AK918">
        <v>1</v>
      </c>
    </row>
    <row r="919" spans="1:38" x14ac:dyDescent="0.3">
      <c r="A919" s="2">
        <v>918</v>
      </c>
      <c r="B919" s="21" t="s">
        <v>768</v>
      </c>
      <c r="C919" t="s">
        <v>1</v>
      </c>
      <c r="D919" t="s">
        <v>3</v>
      </c>
      <c r="N919">
        <v>99</v>
      </c>
      <c r="O919">
        <v>1</v>
      </c>
      <c r="X919" s="2">
        <v>1</v>
      </c>
      <c r="Y919" t="s">
        <v>4</v>
      </c>
      <c r="AH919">
        <v>1</v>
      </c>
      <c r="AI919" s="20">
        <v>4</v>
      </c>
      <c r="AJ919" s="14" t="s">
        <v>551</v>
      </c>
      <c r="AK919">
        <v>2</v>
      </c>
    </row>
    <row r="920" spans="1:38" x14ac:dyDescent="0.3">
      <c r="A920" s="2">
        <v>919</v>
      </c>
      <c r="B920" s="21" t="s">
        <v>768</v>
      </c>
      <c r="C920" t="s">
        <v>2</v>
      </c>
      <c r="D920" t="s">
        <v>3</v>
      </c>
      <c r="H920">
        <v>1</v>
      </c>
      <c r="O920">
        <v>1</v>
      </c>
      <c r="X920" s="2">
        <v>1</v>
      </c>
      <c r="Y920" t="s">
        <v>4</v>
      </c>
      <c r="Z920">
        <v>1</v>
      </c>
      <c r="AA920">
        <v>1</v>
      </c>
      <c r="AH920">
        <v>1</v>
      </c>
      <c r="AI920" s="20">
        <v>7</v>
      </c>
      <c r="AJ920" s="14" t="s">
        <v>552</v>
      </c>
      <c r="AK920">
        <v>1</v>
      </c>
      <c r="AL920">
        <v>2</v>
      </c>
    </row>
    <row r="921" spans="1:38" x14ac:dyDescent="0.3">
      <c r="A921" s="2">
        <v>920</v>
      </c>
      <c r="B921" s="21" t="s">
        <v>768</v>
      </c>
      <c r="C921" t="s">
        <v>1</v>
      </c>
      <c r="D921" t="s">
        <v>4</v>
      </c>
      <c r="L921">
        <v>1</v>
      </c>
      <c r="O921">
        <v>1</v>
      </c>
      <c r="U921">
        <v>1</v>
      </c>
      <c r="X921" s="2">
        <v>1</v>
      </c>
      <c r="Y921" t="s">
        <v>4</v>
      </c>
      <c r="AD921">
        <v>1</v>
      </c>
      <c r="AI921" s="20">
        <v>6</v>
      </c>
      <c r="AJ921" s="14" t="s">
        <v>553</v>
      </c>
      <c r="AK921">
        <v>2</v>
      </c>
      <c r="AL921">
        <v>13</v>
      </c>
    </row>
    <row r="922" spans="1:38" x14ac:dyDescent="0.3">
      <c r="A922" s="2">
        <v>921</v>
      </c>
      <c r="B922" s="21" t="s">
        <v>768</v>
      </c>
      <c r="C922" t="s">
        <v>2</v>
      </c>
      <c r="D922" t="s">
        <v>3</v>
      </c>
      <c r="E922" s="2">
        <v>1</v>
      </c>
      <c r="U922">
        <v>1</v>
      </c>
      <c r="X922" s="2">
        <v>1</v>
      </c>
      <c r="Y922" t="s">
        <v>4</v>
      </c>
      <c r="AA922">
        <v>1</v>
      </c>
      <c r="AI922" s="20">
        <v>7</v>
      </c>
      <c r="AJ922" s="14" t="s">
        <v>554</v>
      </c>
      <c r="AK922">
        <v>1</v>
      </c>
      <c r="AL922">
        <v>5</v>
      </c>
    </row>
    <row r="923" spans="1:38" x14ac:dyDescent="0.3">
      <c r="A923" s="2">
        <v>922</v>
      </c>
      <c r="B923" s="21" t="s">
        <v>768</v>
      </c>
      <c r="C923" t="s">
        <v>1</v>
      </c>
      <c r="D923" t="s">
        <v>3</v>
      </c>
      <c r="F923">
        <v>1</v>
      </c>
      <c r="U923">
        <v>1</v>
      </c>
      <c r="X923" s="2">
        <v>1</v>
      </c>
      <c r="Y923" t="s">
        <v>4</v>
      </c>
      <c r="AB923">
        <v>1</v>
      </c>
      <c r="AF923">
        <v>1</v>
      </c>
      <c r="AI923" s="20">
        <v>6</v>
      </c>
      <c r="AJ923" s="14" t="s">
        <v>555</v>
      </c>
      <c r="AK923">
        <v>1</v>
      </c>
      <c r="AL923">
        <v>5</v>
      </c>
    </row>
    <row r="924" spans="1:38" x14ac:dyDescent="0.3">
      <c r="A924" s="2">
        <v>923</v>
      </c>
      <c r="B924" s="21" t="s">
        <v>768</v>
      </c>
      <c r="C924" t="s">
        <v>1</v>
      </c>
      <c r="D924" t="s">
        <v>3</v>
      </c>
      <c r="E924" s="2">
        <v>1</v>
      </c>
      <c r="U924">
        <v>1</v>
      </c>
      <c r="X924" s="2">
        <v>1</v>
      </c>
      <c r="Y924" t="s">
        <v>4</v>
      </c>
      <c r="Z924">
        <v>1</v>
      </c>
      <c r="AA924">
        <v>1</v>
      </c>
      <c r="AF924">
        <v>1</v>
      </c>
      <c r="AH924">
        <v>1</v>
      </c>
      <c r="AI924" s="20">
        <v>10</v>
      </c>
      <c r="AJ924" s="14" t="s">
        <v>556</v>
      </c>
      <c r="AK924">
        <v>2</v>
      </c>
    </row>
    <row r="925" spans="1:38" x14ac:dyDescent="0.3">
      <c r="A925" s="2">
        <v>924</v>
      </c>
      <c r="B925" s="21" t="s">
        <v>768</v>
      </c>
      <c r="C925" t="s">
        <v>2</v>
      </c>
      <c r="D925" t="s">
        <v>3</v>
      </c>
      <c r="E925" s="2">
        <v>1</v>
      </c>
      <c r="U925">
        <v>1</v>
      </c>
      <c r="X925" s="2">
        <v>1</v>
      </c>
      <c r="Y925" t="s">
        <v>4</v>
      </c>
      <c r="AC925">
        <v>1</v>
      </c>
      <c r="AE925">
        <v>1</v>
      </c>
      <c r="AH925">
        <v>1</v>
      </c>
      <c r="AI925" s="20">
        <v>9</v>
      </c>
      <c r="AJ925" s="14" t="s">
        <v>557</v>
      </c>
      <c r="AK925">
        <v>12</v>
      </c>
    </row>
    <row r="926" spans="1:38" x14ac:dyDescent="0.3">
      <c r="A926" s="2">
        <v>925</v>
      </c>
      <c r="B926" s="21" t="s">
        <v>768</v>
      </c>
      <c r="C926" t="s">
        <v>2</v>
      </c>
      <c r="D926" t="s">
        <v>4</v>
      </c>
      <c r="H926">
        <v>1</v>
      </c>
      <c r="O926">
        <v>1</v>
      </c>
      <c r="X926" s="2">
        <v>1</v>
      </c>
      <c r="Y926" t="s">
        <v>4</v>
      </c>
      <c r="AB926">
        <v>1</v>
      </c>
      <c r="AE926">
        <v>1</v>
      </c>
      <c r="AH926">
        <v>1</v>
      </c>
      <c r="AI926" s="20">
        <v>7</v>
      </c>
      <c r="AJ926" s="14" t="s">
        <v>558</v>
      </c>
      <c r="AK926">
        <v>2</v>
      </c>
    </row>
    <row r="927" spans="1:38" x14ac:dyDescent="0.3">
      <c r="A927" s="2">
        <v>926</v>
      </c>
      <c r="B927" s="21" t="s">
        <v>768</v>
      </c>
      <c r="C927" t="s">
        <v>1</v>
      </c>
      <c r="D927" t="s">
        <v>3</v>
      </c>
      <c r="F927">
        <v>1</v>
      </c>
      <c r="U927">
        <v>1</v>
      </c>
      <c r="X927" s="2">
        <v>1</v>
      </c>
      <c r="Y927" t="s">
        <v>4</v>
      </c>
      <c r="AD927">
        <v>1</v>
      </c>
      <c r="AI927" s="20">
        <v>7</v>
      </c>
      <c r="AJ927" s="14" t="s">
        <v>559</v>
      </c>
      <c r="AK927">
        <v>7</v>
      </c>
    </row>
    <row r="928" spans="1:38" x14ac:dyDescent="0.3">
      <c r="A928" s="2">
        <v>927</v>
      </c>
      <c r="B928" s="21" t="s">
        <v>768</v>
      </c>
      <c r="C928" t="s">
        <v>2</v>
      </c>
      <c r="D928" t="s">
        <v>3</v>
      </c>
      <c r="E928" s="2">
        <v>1</v>
      </c>
      <c r="F928">
        <v>1</v>
      </c>
      <c r="G928">
        <v>1</v>
      </c>
      <c r="U928">
        <v>1</v>
      </c>
      <c r="X928" s="2">
        <v>1</v>
      </c>
      <c r="Y928" t="s">
        <v>4</v>
      </c>
      <c r="AA928">
        <v>1</v>
      </c>
      <c r="AE928">
        <v>1</v>
      </c>
      <c r="AI928" s="20">
        <v>8</v>
      </c>
      <c r="AJ928" s="14" t="s">
        <v>560</v>
      </c>
      <c r="AK928">
        <v>2</v>
      </c>
      <c r="AL928">
        <v>1</v>
      </c>
    </row>
    <row r="929" spans="1:38" x14ac:dyDescent="0.3">
      <c r="A929" s="2">
        <v>928</v>
      </c>
      <c r="B929" s="21" t="s">
        <v>768</v>
      </c>
      <c r="C929" t="s">
        <v>1</v>
      </c>
      <c r="D929" t="s">
        <v>3</v>
      </c>
      <c r="F929">
        <v>1</v>
      </c>
      <c r="O929">
        <v>1</v>
      </c>
      <c r="X929" s="2">
        <v>1</v>
      </c>
      <c r="Y929" t="s">
        <v>4</v>
      </c>
      <c r="Z929">
        <v>1</v>
      </c>
      <c r="AA929">
        <v>1</v>
      </c>
      <c r="AH929">
        <v>1</v>
      </c>
      <c r="AI929" s="20">
        <v>3</v>
      </c>
      <c r="AJ929" s="14" t="s">
        <v>561</v>
      </c>
      <c r="AK929">
        <v>2</v>
      </c>
      <c r="AL929">
        <v>12</v>
      </c>
    </row>
    <row r="930" spans="1:38" x14ac:dyDescent="0.3">
      <c r="A930" s="2">
        <v>929</v>
      </c>
      <c r="B930" s="21" t="s">
        <v>768</v>
      </c>
      <c r="C930" t="s">
        <v>2</v>
      </c>
      <c r="D930" t="s">
        <v>3</v>
      </c>
      <c r="G930">
        <v>1</v>
      </c>
      <c r="O930">
        <v>1</v>
      </c>
      <c r="X930" s="2">
        <v>1</v>
      </c>
      <c r="Y930" t="s">
        <v>4</v>
      </c>
      <c r="AD930">
        <v>1</v>
      </c>
      <c r="AI930" s="20">
        <v>9</v>
      </c>
      <c r="AJ930" s="14" t="s">
        <v>562</v>
      </c>
      <c r="AK930">
        <v>7</v>
      </c>
    </row>
    <row r="931" spans="1:38" x14ac:dyDescent="0.3">
      <c r="A931" s="2">
        <v>930</v>
      </c>
      <c r="B931" s="21" t="s">
        <v>768</v>
      </c>
      <c r="C931" t="s">
        <v>2</v>
      </c>
      <c r="D931" t="s">
        <v>3</v>
      </c>
      <c r="H931">
        <v>1</v>
      </c>
      <c r="R931">
        <v>1</v>
      </c>
      <c r="X931" s="2">
        <v>1</v>
      </c>
      <c r="Y931" t="s">
        <v>4</v>
      </c>
      <c r="AA931">
        <v>1</v>
      </c>
      <c r="AH931">
        <v>1</v>
      </c>
      <c r="AI931" s="20">
        <v>6</v>
      </c>
      <c r="AJ931" s="14" t="s">
        <v>563</v>
      </c>
      <c r="AK931">
        <v>12</v>
      </c>
    </row>
    <row r="932" spans="1:38" x14ac:dyDescent="0.3">
      <c r="A932" s="2">
        <v>931</v>
      </c>
      <c r="B932" s="21" t="s">
        <v>768</v>
      </c>
      <c r="C932" t="s">
        <v>2</v>
      </c>
      <c r="D932" t="s">
        <v>3</v>
      </c>
      <c r="I932">
        <v>1</v>
      </c>
      <c r="W932">
        <v>1</v>
      </c>
      <c r="X932" s="2">
        <v>1</v>
      </c>
      <c r="Y932" t="s">
        <v>4</v>
      </c>
      <c r="AA932">
        <v>1</v>
      </c>
      <c r="AI932" s="20">
        <v>9</v>
      </c>
      <c r="AJ932" s="14" t="s">
        <v>564</v>
      </c>
      <c r="AK932">
        <v>2</v>
      </c>
    </row>
    <row r="933" spans="1:38" x14ac:dyDescent="0.3">
      <c r="A933" s="2">
        <v>932</v>
      </c>
      <c r="B933" s="21" t="s">
        <v>768</v>
      </c>
      <c r="C933" t="s">
        <v>2</v>
      </c>
      <c r="D933" t="s">
        <v>3</v>
      </c>
      <c r="H933">
        <v>1</v>
      </c>
      <c r="M933">
        <v>1</v>
      </c>
      <c r="U933">
        <v>1</v>
      </c>
      <c r="X933" s="2">
        <v>1</v>
      </c>
      <c r="Y933" t="s">
        <v>4</v>
      </c>
      <c r="Z933">
        <v>1</v>
      </c>
      <c r="AA933">
        <v>1</v>
      </c>
      <c r="AI933" s="20">
        <v>8</v>
      </c>
      <c r="AJ933" s="14" t="s">
        <v>565</v>
      </c>
      <c r="AK933">
        <v>1</v>
      </c>
    </row>
    <row r="934" spans="1:38" x14ac:dyDescent="0.3">
      <c r="A934" s="2">
        <v>933</v>
      </c>
      <c r="B934" s="21" t="s">
        <v>768</v>
      </c>
      <c r="C934" t="s">
        <v>2</v>
      </c>
      <c r="D934" t="s">
        <v>4</v>
      </c>
      <c r="H934">
        <v>1</v>
      </c>
      <c r="P934">
        <v>1</v>
      </c>
      <c r="U934">
        <v>1</v>
      </c>
      <c r="X934" s="2">
        <v>3</v>
      </c>
      <c r="AC934">
        <v>1</v>
      </c>
      <c r="AD934">
        <v>1</v>
      </c>
      <c r="AI934" s="20">
        <v>8</v>
      </c>
      <c r="AJ934" s="14" t="s">
        <v>566</v>
      </c>
      <c r="AK934">
        <v>2</v>
      </c>
    </row>
    <row r="935" spans="1:38" x14ac:dyDescent="0.3">
      <c r="A935" s="2">
        <v>934</v>
      </c>
      <c r="B935" s="21" t="s">
        <v>768</v>
      </c>
      <c r="C935" t="s">
        <v>1</v>
      </c>
      <c r="D935" t="s">
        <v>3</v>
      </c>
      <c r="H935">
        <v>1</v>
      </c>
      <c r="R935">
        <v>1</v>
      </c>
      <c r="U935">
        <v>1</v>
      </c>
      <c r="X935" s="2">
        <v>1</v>
      </c>
      <c r="Y935" t="s">
        <v>4</v>
      </c>
      <c r="Z935">
        <v>1</v>
      </c>
      <c r="AI935" s="20">
        <v>8</v>
      </c>
      <c r="AJ935" s="14" t="s">
        <v>567</v>
      </c>
      <c r="AK935">
        <v>5</v>
      </c>
    </row>
    <row r="936" spans="1:38" x14ac:dyDescent="0.3">
      <c r="A936" s="2">
        <v>935</v>
      </c>
      <c r="B936" s="21" t="s">
        <v>768</v>
      </c>
      <c r="C936" t="s">
        <v>2</v>
      </c>
      <c r="D936" t="s">
        <v>3</v>
      </c>
      <c r="H936">
        <v>1</v>
      </c>
      <c r="O936">
        <v>1</v>
      </c>
      <c r="U936">
        <v>1</v>
      </c>
      <c r="X936" s="2">
        <v>1</v>
      </c>
      <c r="Y936" t="s">
        <v>4</v>
      </c>
      <c r="Z936">
        <v>1</v>
      </c>
      <c r="AI936" s="20">
        <v>6</v>
      </c>
      <c r="AJ936" s="14" t="s">
        <v>568</v>
      </c>
      <c r="AK936">
        <v>0</v>
      </c>
    </row>
    <row r="937" spans="1:38" x14ac:dyDescent="0.3">
      <c r="A937" s="2">
        <v>936</v>
      </c>
      <c r="B937" s="21" t="s">
        <v>768</v>
      </c>
      <c r="C937" t="s">
        <v>1</v>
      </c>
      <c r="D937" t="s">
        <v>3</v>
      </c>
      <c r="K937">
        <v>1</v>
      </c>
      <c r="U937">
        <v>1</v>
      </c>
      <c r="X937" s="2">
        <v>1</v>
      </c>
      <c r="Y937" t="s">
        <v>4</v>
      </c>
      <c r="AD937">
        <v>1</v>
      </c>
      <c r="AI937" s="20">
        <v>10</v>
      </c>
      <c r="AJ937" s="14" t="s">
        <v>569</v>
      </c>
      <c r="AK937">
        <v>0</v>
      </c>
    </row>
    <row r="938" spans="1:38" x14ac:dyDescent="0.3">
      <c r="A938" s="2">
        <v>937</v>
      </c>
      <c r="B938" s="21" t="s">
        <v>768</v>
      </c>
      <c r="C938" t="s">
        <v>1</v>
      </c>
      <c r="D938" t="s">
        <v>3</v>
      </c>
      <c r="F938">
        <v>1</v>
      </c>
      <c r="X938" s="2">
        <v>1</v>
      </c>
      <c r="Y938" t="s">
        <v>4</v>
      </c>
      <c r="AH938">
        <v>1</v>
      </c>
      <c r="AI938" s="20">
        <v>10</v>
      </c>
      <c r="AJ938" s="14" t="s">
        <v>570</v>
      </c>
      <c r="AK938">
        <v>0</v>
      </c>
    </row>
    <row r="939" spans="1:38" x14ac:dyDescent="0.3">
      <c r="A939" s="2">
        <v>938</v>
      </c>
      <c r="B939" s="21" t="s">
        <v>768</v>
      </c>
      <c r="C939" t="s">
        <v>2</v>
      </c>
      <c r="D939" t="s">
        <v>4</v>
      </c>
      <c r="E939" s="2">
        <v>1</v>
      </c>
      <c r="Q939">
        <v>1</v>
      </c>
      <c r="U939">
        <v>1</v>
      </c>
      <c r="X939" s="2">
        <v>1</v>
      </c>
      <c r="Y939" t="s">
        <v>4</v>
      </c>
      <c r="AB939">
        <v>1</v>
      </c>
      <c r="AI939" s="20">
        <v>8</v>
      </c>
      <c r="AJ939" s="14" t="s">
        <v>571</v>
      </c>
      <c r="AK939">
        <v>1</v>
      </c>
    </row>
    <row r="940" spans="1:38" x14ac:dyDescent="0.3">
      <c r="A940" s="2">
        <v>939</v>
      </c>
      <c r="B940" s="21" t="s">
        <v>768</v>
      </c>
      <c r="C940" t="s">
        <v>2</v>
      </c>
      <c r="D940" t="s">
        <v>3</v>
      </c>
      <c r="F940">
        <v>1</v>
      </c>
      <c r="U940">
        <v>1</v>
      </c>
      <c r="X940" s="2">
        <v>1</v>
      </c>
      <c r="Y940" t="s">
        <v>4</v>
      </c>
      <c r="AB940">
        <v>1</v>
      </c>
      <c r="AI940" s="20">
        <v>6</v>
      </c>
      <c r="AJ940" s="14" t="s">
        <v>572</v>
      </c>
      <c r="AK940">
        <v>2</v>
      </c>
      <c r="AL940">
        <v>1</v>
      </c>
    </row>
    <row r="941" spans="1:38" x14ac:dyDescent="0.3">
      <c r="A941" s="2">
        <v>940</v>
      </c>
      <c r="B941" s="21" t="s">
        <v>768</v>
      </c>
      <c r="C941" t="s">
        <v>2</v>
      </c>
      <c r="D941" t="s">
        <v>3</v>
      </c>
      <c r="M941">
        <v>1</v>
      </c>
      <c r="O941">
        <v>1</v>
      </c>
      <c r="U941">
        <v>1</v>
      </c>
      <c r="X941" s="2">
        <v>1</v>
      </c>
      <c r="Y941" t="s">
        <v>4</v>
      </c>
      <c r="AA941">
        <v>1</v>
      </c>
      <c r="AI941" s="20">
        <v>8</v>
      </c>
      <c r="AJ941" s="14" t="s">
        <v>573</v>
      </c>
      <c r="AK941">
        <v>2</v>
      </c>
    </row>
    <row r="942" spans="1:38" x14ac:dyDescent="0.3">
      <c r="A942" s="2">
        <v>941</v>
      </c>
      <c r="B942" s="21" t="s">
        <v>768</v>
      </c>
      <c r="C942" t="s">
        <v>1</v>
      </c>
      <c r="D942" t="s">
        <v>4</v>
      </c>
      <c r="M942">
        <v>1</v>
      </c>
      <c r="W942">
        <v>1</v>
      </c>
      <c r="X942" s="2">
        <v>1</v>
      </c>
      <c r="Y942" t="s">
        <v>4</v>
      </c>
      <c r="AE942">
        <v>1</v>
      </c>
      <c r="AI942" s="20">
        <v>5</v>
      </c>
      <c r="AJ942" s="14" t="s">
        <v>574</v>
      </c>
      <c r="AK942">
        <v>1</v>
      </c>
      <c r="AL942">
        <v>2</v>
      </c>
    </row>
    <row r="943" spans="1:38" x14ac:dyDescent="0.3">
      <c r="A943" s="2">
        <v>942</v>
      </c>
      <c r="B943" s="21" t="s">
        <v>768</v>
      </c>
      <c r="C943" t="s">
        <v>2</v>
      </c>
      <c r="D943" t="s">
        <v>4</v>
      </c>
      <c r="L943">
        <v>1</v>
      </c>
      <c r="O943">
        <v>1</v>
      </c>
      <c r="U943">
        <v>1</v>
      </c>
      <c r="X943" s="2">
        <v>1</v>
      </c>
      <c r="Y943" t="s">
        <v>3</v>
      </c>
      <c r="AB943">
        <v>1</v>
      </c>
      <c r="AI943" s="20">
        <v>10</v>
      </c>
      <c r="AJ943" s="14" t="s">
        <v>292</v>
      </c>
      <c r="AK943">
        <v>0</v>
      </c>
    </row>
    <row r="944" spans="1:38" x14ac:dyDescent="0.3">
      <c r="A944" s="2">
        <v>943</v>
      </c>
      <c r="B944" s="21" t="s">
        <v>768</v>
      </c>
      <c r="C944" t="s">
        <v>1</v>
      </c>
      <c r="D944" t="s">
        <v>3</v>
      </c>
      <c r="F944">
        <v>1</v>
      </c>
      <c r="O944">
        <v>1</v>
      </c>
      <c r="U944">
        <v>1</v>
      </c>
      <c r="X944" s="2">
        <v>1</v>
      </c>
      <c r="Y944" t="s">
        <v>4</v>
      </c>
      <c r="Z944">
        <v>1</v>
      </c>
      <c r="AI944" s="20">
        <v>9</v>
      </c>
      <c r="AJ944" s="14" t="s">
        <v>575</v>
      </c>
    </row>
    <row r="945" spans="1:38" x14ac:dyDescent="0.3">
      <c r="A945" s="2">
        <v>944</v>
      </c>
      <c r="B945" s="21" t="s">
        <v>768</v>
      </c>
      <c r="C945" t="s">
        <v>1</v>
      </c>
      <c r="D945" t="s">
        <v>3</v>
      </c>
      <c r="F945">
        <v>1</v>
      </c>
      <c r="U945">
        <v>1</v>
      </c>
      <c r="X945" s="2">
        <v>1</v>
      </c>
      <c r="Y945" t="s">
        <v>4</v>
      </c>
      <c r="AD945">
        <v>1</v>
      </c>
      <c r="AI945" s="20">
        <v>7</v>
      </c>
      <c r="AJ945" s="14" t="s">
        <v>576</v>
      </c>
      <c r="AK945">
        <v>2</v>
      </c>
      <c r="AL945">
        <v>1</v>
      </c>
    </row>
    <row r="946" spans="1:38" x14ac:dyDescent="0.3">
      <c r="A946" s="2">
        <v>945</v>
      </c>
      <c r="B946" s="21" t="s">
        <v>768</v>
      </c>
      <c r="C946" t="s">
        <v>1</v>
      </c>
      <c r="D946" t="s">
        <v>3</v>
      </c>
      <c r="I946">
        <v>1</v>
      </c>
      <c r="U946">
        <v>1</v>
      </c>
      <c r="X946" s="2">
        <v>1</v>
      </c>
      <c r="Y946" t="s">
        <v>3</v>
      </c>
      <c r="Z946">
        <v>1</v>
      </c>
      <c r="AI946" s="20">
        <v>10</v>
      </c>
      <c r="AJ946" s="14" t="s">
        <v>292</v>
      </c>
      <c r="AK946">
        <v>0</v>
      </c>
    </row>
    <row r="947" spans="1:38" x14ac:dyDescent="0.3">
      <c r="A947" s="2">
        <v>946</v>
      </c>
      <c r="B947" s="21" t="s">
        <v>768</v>
      </c>
      <c r="C947" t="s">
        <v>1</v>
      </c>
      <c r="D947" t="s">
        <v>3</v>
      </c>
      <c r="E947" s="2">
        <v>1</v>
      </c>
      <c r="U947">
        <v>1</v>
      </c>
      <c r="X947" s="2">
        <v>1</v>
      </c>
      <c r="Y947" t="s">
        <v>4</v>
      </c>
      <c r="Z947">
        <v>1</v>
      </c>
      <c r="AA947">
        <v>1</v>
      </c>
      <c r="AI947" s="20">
        <v>9</v>
      </c>
      <c r="AJ947" s="14" t="s">
        <v>577</v>
      </c>
      <c r="AK947">
        <v>7</v>
      </c>
    </row>
    <row r="948" spans="1:38" x14ac:dyDescent="0.3">
      <c r="A948" s="2">
        <v>947</v>
      </c>
      <c r="B948" s="21" t="s">
        <v>768</v>
      </c>
      <c r="C948" t="s">
        <v>2</v>
      </c>
      <c r="D948" t="s">
        <v>3</v>
      </c>
      <c r="L948">
        <v>1</v>
      </c>
      <c r="U948">
        <v>1</v>
      </c>
      <c r="X948" s="2">
        <v>1</v>
      </c>
      <c r="Y948" t="s">
        <v>4</v>
      </c>
      <c r="AG948">
        <v>1</v>
      </c>
      <c r="AI948" s="20">
        <v>10</v>
      </c>
      <c r="AJ948" s="14" t="s">
        <v>578</v>
      </c>
      <c r="AK948">
        <v>5</v>
      </c>
    </row>
    <row r="949" spans="1:38" x14ac:dyDescent="0.3">
      <c r="A949" s="2">
        <v>948</v>
      </c>
      <c r="B949" s="21" t="s">
        <v>768</v>
      </c>
      <c r="C949" t="s">
        <v>2</v>
      </c>
      <c r="D949" t="s">
        <v>3</v>
      </c>
      <c r="F949">
        <v>1</v>
      </c>
      <c r="U949">
        <v>1</v>
      </c>
      <c r="X949" s="2">
        <v>1</v>
      </c>
      <c r="Y949" t="s">
        <v>4</v>
      </c>
      <c r="AG949">
        <v>1</v>
      </c>
      <c r="AI949" s="20">
        <v>9</v>
      </c>
      <c r="AJ949" s="14" t="s">
        <v>317</v>
      </c>
      <c r="AK949">
        <v>0</v>
      </c>
    </row>
    <row r="950" spans="1:38" x14ac:dyDescent="0.3">
      <c r="A950" s="2">
        <v>949</v>
      </c>
      <c r="B950" s="21" t="s">
        <v>768</v>
      </c>
      <c r="C950" t="s">
        <v>1</v>
      </c>
      <c r="D950" t="s">
        <v>3</v>
      </c>
      <c r="H950">
        <v>1</v>
      </c>
      <c r="R950">
        <v>1</v>
      </c>
      <c r="X950" s="2">
        <v>1</v>
      </c>
      <c r="Y950" t="s">
        <v>4</v>
      </c>
      <c r="Z950">
        <v>1</v>
      </c>
      <c r="AA950">
        <v>1</v>
      </c>
      <c r="AI950" s="20">
        <v>10</v>
      </c>
      <c r="AJ950" s="14" t="s">
        <v>579</v>
      </c>
      <c r="AK950">
        <v>1</v>
      </c>
    </row>
    <row r="951" spans="1:38" x14ac:dyDescent="0.3">
      <c r="A951" s="2">
        <v>950</v>
      </c>
      <c r="B951" s="21" t="s">
        <v>768</v>
      </c>
      <c r="C951" t="s">
        <v>2</v>
      </c>
      <c r="D951" t="s">
        <v>3</v>
      </c>
      <c r="E951" s="2">
        <v>1</v>
      </c>
      <c r="U951">
        <v>1</v>
      </c>
      <c r="X951" s="2">
        <v>1</v>
      </c>
      <c r="Y951" t="s">
        <v>4</v>
      </c>
      <c r="Z951">
        <v>1</v>
      </c>
      <c r="AA951">
        <v>1</v>
      </c>
      <c r="AI951" s="20">
        <v>10</v>
      </c>
      <c r="AJ951" s="14" t="s">
        <v>317</v>
      </c>
      <c r="AK951">
        <v>0</v>
      </c>
    </row>
    <row r="952" spans="1:38" x14ac:dyDescent="0.3">
      <c r="A952" s="2">
        <v>951</v>
      </c>
      <c r="B952" s="21" t="s">
        <v>768</v>
      </c>
      <c r="C952" t="s">
        <v>1</v>
      </c>
      <c r="D952" t="s">
        <v>4</v>
      </c>
      <c r="F952">
        <v>1</v>
      </c>
      <c r="H952">
        <v>1</v>
      </c>
      <c r="O952">
        <v>1</v>
      </c>
      <c r="X952" s="2">
        <v>1</v>
      </c>
      <c r="Y952" t="s">
        <v>4</v>
      </c>
      <c r="Z952">
        <v>1</v>
      </c>
      <c r="AA952">
        <v>1</v>
      </c>
      <c r="AI952" s="20">
        <v>8</v>
      </c>
      <c r="AJ952" s="14" t="s">
        <v>580</v>
      </c>
      <c r="AK952">
        <v>1</v>
      </c>
    </row>
    <row r="953" spans="1:38" x14ac:dyDescent="0.3">
      <c r="A953" s="2">
        <v>952</v>
      </c>
      <c r="B953" s="21" t="s">
        <v>768</v>
      </c>
      <c r="C953" t="s">
        <v>2</v>
      </c>
      <c r="D953" t="s">
        <v>4</v>
      </c>
      <c r="H953">
        <v>1</v>
      </c>
      <c r="U953">
        <v>1</v>
      </c>
      <c r="X953" s="2">
        <v>1</v>
      </c>
      <c r="Y953" t="s">
        <v>4</v>
      </c>
      <c r="AE953">
        <v>1</v>
      </c>
      <c r="AI953" s="20">
        <v>10</v>
      </c>
      <c r="AJ953" s="14" t="s">
        <v>317</v>
      </c>
      <c r="AK953">
        <v>0</v>
      </c>
    </row>
    <row r="954" spans="1:38" x14ac:dyDescent="0.3">
      <c r="A954" s="2">
        <v>953</v>
      </c>
      <c r="B954" s="21" t="s">
        <v>768</v>
      </c>
      <c r="C954" t="s">
        <v>2</v>
      </c>
      <c r="D954" t="s">
        <v>3</v>
      </c>
      <c r="G954">
        <v>1</v>
      </c>
      <c r="U954">
        <v>1</v>
      </c>
      <c r="X954" s="2">
        <v>1</v>
      </c>
      <c r="Y954" t="s">
        <v>4</v>
      </c>
      <c r="Z954">
        <v>1</v>
      </c>
      <c r="AA954">
        <v>1</v>
      </c>
      <c r="AI954" s="20">
        <v>10</v>
      </c>
      <c r="AJ954" s="14" t="s">
        <v>276</v>
      </c>
      <c r="AK954">
        <v>0</v>
      </c>
    </row>
    <row r="955" spans="1:38" x14ac:dyDescent="0.3">
      <c r="A955" s="2">
        <v>954</v>
      </c>
      <c r="B955" s="21" t="s">
        <v>768</v>
      </c>
      <c r="C955" t="s">
        <v>1</v>
      </c>
      <c r="D955" t="s">
        <v>3</v>
      </c>
      <c r="I955">
        <v>1</v>
      </c>
      <c r="V955">
        <v>1</v>
      </c>
      <c r="X955" s="2">
        <v>3</v>
      </c>
      <c r="Z955">
        <v>1</v>
      </c>
      <c r="AA955">
        <v>1</v>
      </c>
      <c r="AH955">
        <v>1</v>
      </c>
      <c r="AI955" s="20">
        <v>7</v>
      </c>
      <c r="AJ955" s="14" t="s">
        <v>581</v>
      </c>
      <c r="AK955">
        <v>1</v>
      </c>
    </row>
    <row r="956" spans="1:38" x14ac:dyDescent="0.3">
      <c r="A956" s="2">
        <v>955</v>
      </c>
      <c r="B956" s="21" t="s">
        <v>768</v>
      </c>
      <c r="C956" t="s">
        <v>2</v>
      </c>
      <c r="D956" t="s">
        <v>3</v>
      </c>
      <c r="H956">
        <v>1</v>
      </c>
      <c r="O956">
        <v>1</v>
      </c>
      <c r="X956" s="2">
        <v>1</v>
      </c>
      <c r="Y956" t="s">
        <v>4</v>
      </c>
      <c r="AD956">
        <v>1</v>
      </c>
      <c r="AI956" s="20">
        <v>2</v>
      </c>
      <c r="AJ956" s="14" t="s">
        <v>582</v>
      </c>
      <c r="AK956">
        <v>5</v>
      </c>
    </row>
    <row r="957" spans="1:38" x14ac:dyDescent="0.3">
      <c r="A957" s="2">
        <v>956</v>
      </c>
      <c r="B957" s="21" t="s">
        <v>768</v>
      </c>
      <c r="C957" t="s">
        <v>1</v>
      </c>
      <c r="D957" t="s">
        <v>4</v>
      </c>
      <c r="L957">
        <v>1</v>
      </c>
      <c r="O957">
        <v>1</v>
      </c>
      <c r="X957" s="2">
        <v>1</v>
      </c>
      <c r="Y957" t="s">
        <v>4</v>
      </c>
      <c r="AB957">
        <v>1</v>
      </c>
      <c r="AE957">
        <v>1</v>
      </c>
      <c r="AI957" s="20">
        <v>9</v>
      </c>
      <c r="AJ957" s="14" t="s">
        <v>583</v>
      </c>
      <c r="AK957">
        <v>7</v>
      </c>
    </row>
    <row r="958" spans="1:38" x14ac:dyDescent="0.3">
      <c r="A958" s="2">
        <v>957</v>
      </c>
      <c r="B958" s="21" t="s">
        <v>768</v>
      </c>
      <c r="C958" t="s">
        <v>2</v>
      </c>
      <c r="D958" t="s">
        <v>3</v>
      </c>
      <c r="F958">
        <v>1</v>
      </c>
      <c r="S958">
        <v>1</v>
      </c>
      <c r="U958">
        <v>1</v>
      </c>
      <c r="X958" s="2">
        <v>1</v>
      </c>
      <c r="Y958" t="s">
        <v>4</v>
      </c>
      <c r="AB958">
        <v>1</v>
      </c>
      <c r="AI958" s="20">
        <v>10</v>
      </c>
      <c r="AJ958" s="14" t="s">
        <v>276</v>
      </c>
      <c r="AK958">
        <v>0</v>
      </c>
    </row>
    <row r="959" spans="1:38" x14ac:dyDescent="0.3">
      <c r="A959" s="2">
        <v>958</v>
      </c>
      <c r="B959" s="21" t="s">
        <v>768</v>
      </c>
      <c r="C959" t="s">
        <v>1</v>
      </c>
      <c r="D959" t="s">
        <v>3</v>
      </c>
      <c r="M959">
        <v>1</v>
      </c>
      <c r="V959">
        <v>1</v>
      </c>
      <c r="X959" s="2">
        <v>1</v>
      </c>
      <c r="Y959" t="s">
        <v>4</v>
      </c>
      <c r="AA959">
        <v>1</v>
      </c>
      <c r="AE959">
        <v>1</v>
      </c>
      <c r="AF959">
        <v>1</v>
      </c>
      <c r="AI959" s="20">
        <v>7</v>
      </c>
      <c r="AJ959" s="14" t="s">
        <v>584</v>
      </c>
      <c r="AK959">
        <v>1</v>
      </c>
    </row>
    <row r="960" spans="1:38" x14ac:dyDescent="0.3">
      <c r="A960" s="2">
        <v>959</v>
      </c>
      <c r="B960" s="21" t="s">
        <v>768</v>
      </c>
      <c r="C960" t="s">
        <v>1</v>
      </c>
      <c r="D960" t="s">
        <v>4</v>
      </c>
      <c r="F960">
        <v>1</v>
      </c>
      <c r="U960">
        <v>1</v>
      </c>
      <c r="X960" s="2">
        <v>1</v>
      </c>
      <c r="Y960" t="s">
        <v>4</v>
      </c>
      <c r="Z960">
        <v>1</v>
      </c>
      <c r="AA960">
        <v>1</v>
      </c>
      <c r="AH960">
        <v>1</v>
      </c>
      <c r="AI960" s="20">
        <v>10</v>
      </c>
      <c r="AJ960" s="14" t="s">
        <v>585</v>
      </c>
      <c r="AK960">
        <v>5</v>
      </c>
    </row>
    <row r="961" spans="1:38" x14ac:dyDescent="0.3">
      <c r="A961" s="2">
        <v>960</v>
      </c>
      <c r="B961" s="21" t="s">
        <v>768</v>
      </c>
      <c r="C961" t="s">
        <v>2</v>
      </c>
      <c r="D961" t="s">
        <v>3</v>
      </c>
      <c r="M961">
        <v>1</v>
      </c>
      <c r="S961">
        <v>1</v>
      </c>
      <c r="V961">
        <v>1</v>
      </c>
      <c r="X961" s="2">
        <v>1</v>
      </c>
      <c r="Y961" t="s">
        <v>3</v>
      </c>
      <c r="Z961">
        <v>1</v>
      </c>
      <c r="AA961">
        <v>1</v>
      </c>
      <c r="AI961" s="20">
        <v>8</v>
      </c>
      <c r="AJ961" s="14" t="s">
        <v>586</v>
      </c>
      <c r="AK961">
        <v>3</v>
      </c>
    </row>
    <row r="962" spans="1:38" x14ac:dyDescent="0.3">
      <c r="A962" s="2">
        <v>961</v>
      </c>
      <c r="B962" s="21" t="s">
        <v>768</v>
      </c>
      <c r="C962" t="s">
        <v>2</v>
      </c>
      <c r="D962" t="s">
        <v>3</v>
      </c>
      <c r="F962">
        <v>1</v>
      </c>
      <c r="O962">
        <v>1</v>
      </c>
      <c r="X962" s="2">
        <v>1</v>
      </c>
      <c r="Y962" t="s">
        <v>4</v>
      </c>
      <c r="AB962">
        <v>1</v>
      </c>
      <c r="AH962">
        <v>1</v>
      </c>
      <c r="AI962" s="20">
        <v>10</v>
      </c>
      <c r="AJ962" s="14" t="s">
        <v>292</v>
      </c>
      <c r="AK962">
        <v>0</v>
      </c>
    </row>
    <row r="963" spans="1:38" x14ac:dyDescent="0.3">
      <c r="A963" s="2">
        <v>962</v>
      </c>
      <c r="B963" s="21" t="s">
        <v>768</v>
      </c>
      <c r="C963" t="s">
        <v>1</v>
      </c>
      <c r="D963" t="s">
        <v>4</v>
      </c>
      <c r="I963">
        <v>1</v>
      </c>
      <c r="U963">
        <v>1</v>
      </c>
      <c r="X963" s="2">
        <v>3</v>
      </c>
      <c r="Z963">
        <v>1</v>
      </c>
      <c r="AA963">
        <v>1</v>
      </c>
      <c r="AH963">
        <v>1</v>
      </c>
      <c r="AI963" s="20">
        <v>4</v>
      </c>
      <c r="AJ963" s="14" t="s">
        <v>587</v>
      </c>
      <c r="AK963">
        <v>7</v>
      </c>
    </row>
    <row r="964" spans="1:38" x14ac:dyDescent="0.3">
      <c r="A964" s="2">
        <v>963</v>
      </c>
      <c r="B964" s="21" t="s">
        <v>768</v>
      </c>
      <c r="C964" t="s">
        <v>2</v>
      </c>
      <c r="D964" t="s">
        <v>3</v>
      </c>
      <c r="H964">
        <v>1</v>
      </c>
      <c r="R964">
        <v>1</v>
      </c>
      <c r="X964" s="2">
        <v>1</v>
      </c>
      <c r="Y964" t="s">
        <v>4</v>
      </c>
      <c r="AA964">
        <v>1</v>
      </c>
      <c r="AI964" s="20">
        <v>8</v>
      </c>
      <c r="AJ964" s="14" t="s">
        <v>588</v>
      </c>
      <c r="AK964">
        <v>1</v>
      </c>
      <c r="AL964">
        <v>13</v>
      </c>
    </row>
    <row r="965" spans="1:38" x14ac:dyDescent="0.3">
      <c r="A965" s="2">
        <v>964</v>
      </c>
      <c r="B965" s="21" t="s">
        <v>768</v>
      </c>
      <c r="C965" t="s">
        <v>2</v>
      </c>
      <c r="D965" t="s">
        <v>3</v>
      </c>
      <c r="F965">
        <v>1</v>
      </c>
      <c r="O965">
        <v>1</v>
      </c>
      <c r="X965" s="2">
        <v>1</v>
      </c>
      <c r="Y965" t="s">
        <v>4</v>
      </c>
      <c r="AD965">
        <v>1</v>
      </c>
      <c r="AI965" s="20">
        <v>8</v>
      </c>
      <c r="AJ965" s="14" t="s">
        <v>589</v>
      </c>
      <c r="AK965">
        <v>7</v>
      </c>
    </row>
    <row r="966" spans="1:38" x14ac:dyDescent="0.3">
      <c r="A966" s="2">
        <v>965</v>
      </c>
      <c r="B966" s="21" t="s">
        <v>768</v>
      </c>
      <c r="C966" t="s">
        <v>2</v>
      </c>
      <c r="D966" t="s">
        <v>3</v>
      </c>
      <c r="E966" s="2">
        <v>1</v>
      </c>
      <c r="S966">
        <v>1</v>
      </c>
      <c r="V966">
        <v>1</v>
      </c>
      <c r="X966" s="2">
        <v>1</v>
      </c>
      <c r="Y966" t="s">
        <v>4</v>
      </c>
      <c r="AG966">
        <v>1</v>
      </c>
      <c r="AI966" s="20">
        <v>8</v>
      </c>
      <c r="AJ966" s="14" t="s">
        <v>590</v>
      </c>
      <c r="AK966">
        <v>2</v>
      </c>
    </row>
    <row r="967" spans="1:38" x14ac:dyDescent="0.3">
      <c r="A967" s="2">
        <v>966</v>
      </c>
      <c r="B967" s="21" t="s">
        <v>768</v>
      </c>
      <c r="C967" t="s">
        <v>2</v>
      </c>
      <c r="D967" t="s">
        <v>3</v>
      </c>
      <c r="E967" s="2">
        <v>1</v>
      </c>
      <c r="U967">
        <v>1</v>
      </c>
      <c r="X967" s="2">
        <v>1</v>
      </c>
      <c r="Y967" t="s">
        <v>4</v>
      </c>
      <c r="AB967">
        <v>1</v>
      </c>
      <c r="AG967">
        <v>1</v>
      </c>
      <c r="AI967" s="20">
        <v>9</v>
      </c>
      <c r="AJ967" s="14" t="s">
        <v>591</v>
      </c>
      <c r="AK967">
        <v>2</v>
      </c>
    </row>
    <row r="968" spans="1:38" x14ac:dyDescent="0.3">
      <c r="A968" s="2">
        <v>967</v>
      </c>
      <c r="B968" s="21" t="s">
        <v>768</v>
      </c>
      <c r="C968" t="s">
        <v>1</v>
      </c>
      <c r="D968" t="s">
        <v>3</v>
      </c>
      <c r="G968">
        <v>1</v>
      </c>
      <c r="M968">
        <v>1</v>
      </c>
      <c r="V968">
        <v>1</v>
      </c>
      <c r="X968" s="2">
        <v>1</v>
      </c>
      <c r="Y968" t="s">
        <v>4</v>
      </c>
      <c r="AF968">
        <v>1</v>
      </c>
      <c r="AI968" s="20">
        <v>10</v>
      </c>
      <c r="AJ968" s="14" t="s">
        <v>490</v>
      </c>
      <c r="AK968">
        <v>1</v>
      </c>
    </row>
    <row r="969" spans="1:38" x14ac:dyDescent="0.3">
      <c r="A969" s="2">
        <v>968</v>
      </c>
      <c r="B969" s="21" t="s">
        <v>768</v>
      </c>
      <c r="C969" t="s">
        <v>2</v>
      </c>
      <c r="D969" t="s">
        <v>4</v>
      </c>
      <c r="H969">
        <v>1</v>
      </c>
      <c r="R969">
        <v>1</v>
      </c>
      <c r="X969" s="2">
        <v>1</v>
      </c>
      <c r="Y969" t="s">
        <v>4</v>
      </c>
      <c r="Z969">
        <v>1</v>
      </c>
      <c r="AA969">
        <v>1</v>
      </c>
      <c r="AI969" s="20">
        <v>10</v>
      </c>
      <c r="AJ969" s="14" t="s">
        <v>276</v>
      </c>
      <c r="AK969">
        <v>0</v>
      </c>
    </row>
    <row r="970" spans="1:38" x14ac:dyDescent="0.3">
      <c r="A970" s="2">
        <v>969</v>
      </c>
      <c r="B970" s="21" t="s">
        <v>768</v>
      </c>
      <c r="C970" t="s">
        <v>1</v>
      </c>
      <c r="D970" t="s">
        <v>4</v>
      </c>
      <c r="F970">
        <v>1</v>
      </c>
      <c r="H970">
        <v>1</v>
      </c>
      <c r="O970">
        <v>1</v>
      </c>
      <c r="X970" s="2">
        <v>1</v>
      </c>
      <c r="Y970" t="s">
        <v>4</v>
      </c>
      <c r="AA970">
        <v>1</v>
      </c>
      <c r="AE970">
        <v>1</v>
      </c>
      <c r="AH970">
        <v>1</v>
      </c>
      <c r="AI970" s="20">
        <v>6</v>
      </c>
      <c r="AJ970" s="14" t="s">
        <v>592</v>
      </c>
      <c r="AK970">
        <v>5</v>
      </c>
    </row>
    <row r="971" spans="1:38" x14ac:dyDescent="0.3">
      <c r="A971" s="2">
        <v>970</v>
      </c>
      <c r="B971" s="21" t="s">
        <v>768</v>
      </c>
      <c r="C971" t="s">
        <v>2</v>
      </c>
      <c r="D971" t="s">
        <v>3</v>
      </c>
      <c r="I971">
        <v>1</v>
      </c>
      <c r="Q971">
        <v>1</v>
      </c>
      <c r="X971" s="2">
        <v>3</v>
      </c>
      <c r="AA971">
        <v>1</v>
      </c>
      <c r="AI971" s="20">
        <v>8</v>
      </c>
      <c r="AJ971" s="14" t="s">
        <v>593</v>
      </c>
      <c r="AK971">
        <v>1</v>
      </c>
    </row>
    <row r="972" spans="1:38" x14ac:dyDescent="0.3">
      <c r="A972" s="2">
        <v>971</v>
      </c>
      <c r="B972" s="21" t="s">
        <v>768</v>
      </c>
      <c r="C972" t="s">
        <v>2</v>
      </c>
      <c r="D972" t="s">
        <v>3</v>
      </c>
      <c r="F972">
        <v>1</v>
      </c>
      <c r="U972">
        <v>1</v>
      </c>
      <c r="X972" s="2">
        <v>1</v>
      </c>
      <c r="Y972" t="s">
        <v>3</v>
      </c>
      <c r="AA972">
        <v>1</v>
      </c>
      <c r="AB972">
        <v>1</v>
      </c>
      <c r="AE972">
        <v>1</v>
      </c>
      <c r="AI972" s="20">
        <v>9</v>
      </c>
      <c r="AJ972" s="14" t="s">
        <v>594</v>
      </c>
      <c r="AK972">
        <v>1</v>
      </c>
    </row>
    <row r="973" spans="1:38" x14ac:dyDescent="0.3">
      <c r="A973" s="2">
        <v>972</v>
      </c>
      <c r="B973" s="21" t="s">
        <v>768</v>
      </c>
      <c r="C973" t="s">
        <v>1</v>
      </c>
      <c r="D973" t="s">
        <v>3</v>
      </c>
      <c r="H973">
        <v>1</v>
      </c>
      <c r="P973">
        <v>1</v>
      </c>
      <c r="X973" s="2">
        <v>1</v>
      </c>
      <c r="Y973" t="s">
        <v>3</v>
      </c>
      <c r="AD973">
        <v>1</v>
      </c>
      <c r="AI973" s="20">
        <v>9</v>
      </c>
      <c r="AJ973" s="14" t="s">
        <v>580</v>
      </c>
      <c r="AK973">
        <v>1</v>
      </c>
    </row>
    <row r="974" spans="1:38" x14ac:dyDescent="0.3">
      <c r="A974" s="2">
        <v>973</v>
      </c>
      <c r="B974" s="21" t="s">
        <v>768</v>
      </c>
      <c r="C974" t="s">
        <v>2</v>
      </c>
      <c r="D974" t="s">
        <v>3</v>
      </c>
      <c r="F974">
        <v>1</v>
      </c>
      <c r="O974">
        <v>1</v>
      </c>
      <c r="X974" s="2">
        <v>1</v>
      </c>
      <c r="Y974" t="s">
        <v>4</v>
      </c>
      <c r="AG974">
        <v>1</v>
      </c>
      <c r="AI974" s="20">
        <v>4</v>
      </c>
      <c r="AJ974" s="14" t="s">
        <v>595</v>
      </c>
      <c r="AK974">
        <v>2</v>
      </c>
    </row>
    <row r="975" spans="1:38" x14ac:dyDescent="0.3">
      <c r="A975" s="2">
        <v>974</v>
      </c>
      <c r="B975" s="21" t="s">
        <v>768</v>
      </c>
      <c r="C975" t="s">
        <v>1</v>
      </c>
      <c r="D975" t="s">
        <v>4</v>
      </c>
      <c r="H975">
        <v>1</v>
      </c>
      <c r="P975">
        <v>1</v>
      </c>
      <c r="X975" s="2">
        <v>1</v>
      </c>
      <c r="Y975" t="s">
        <v>3</v>
      </c>
      <c r="AD975">
        <v>1</v>
      </c>
      <c r="AI975" s="20">
        <v>10</v>
      </c>
      <c r="AJ975" s="14" t="s">
        <v>596</v>
      </c>
      <c r="AK975">
        <v>4</v>
      </c>
    </row>
    <row r="976" spans="1:38" x14ac:dyDescent="0.3">
      <c r="A976" s="2">
        <v>975</v>
      </c>
      <c r="B976" s="21" t="s">
        <v>768</v>
      </c>
      <c r="C976" t="s">
        <v>2</v>
      </c>
      <c r="D976" t="s">
        <v>3</v>
      </c>
      <c r="F976">
        <v>1</v>
      </c>
      <c r="O976">
        <v>1</v>
      </c>
      <c r="X976" s="2">
        <v>1</v>
      </c>
      <c r="Y976" t="s">
        <v>4</v>
      </c>
      <c r="AA976">
        <v>1</v>
      </c>
      <c r="AH976">
        <v>1</v>
      </c>
      <c r="AI976" s="20">
        <v>7</v>
      </c>
      <c r="AJ976" s="14" t="s">
        <v>597</v>
      </c>
      <c r="AK976">
        <v>5</v>
      </c>
    </row>
    <row r="977" spans="1:38" x14ac:dyDescent="0.3">
      <c r="A977" s="2">
        <v>976</v>
      </c>
      <c r="B977" s="21" t="s">
        <v>768</v>
      </c>
      <c r="C977" t="s">
        <v>2</v>
      </c>
      <c r="D977" t="s">
        <v>3</v>
      </c>
      <c r="F977">
        <v>1</v>
      </c>
      <c r="U977">
        <v>1</v>
      </c>
      <c r="X977" s="2">
        <v>1</v>
      </c>
      <c r="Y977" t="s">
        <v>4</v>
      </c>
      <c r="Z977">
        <v>1</v>
      </c>
      <c r="AA977">
        <v>1</v>
      </c>
      <c r="AE977">
        <v>1</v>
      </c>
      <c r="AH977">
        <v>1</v>
      </c>
      <c r="AI977" s="20">
        <v>10</v>
      </c>
      <c r="AJ977" s="14" t="s">
        <v>276</v>
      </c>
      <c r="AK977">
        <v>0</v>
      </c>
    </row>
    <row r="978" spans="1:38" x14ac:dyDescent="0.3">
      <c r="A978" s="2">
        <v>977</v>
      </c>
      <c r="B978" s="21" t="s">
        <v>768</v>
      </c>
      <c r="C978" t="s">
        <v>2</v>
      </c>
      <c r="D978" t="s">
        <v>3</v>
      </c>
      <c r="E978" s="2">
        <v>1</v>
      </c>
      <c r="Q978">
        <v>1</v>
      </c>
      <c r="S978">
        <v>1</v>
      </c>
      <c r="X978" s="2">
        <v>1</v>
      </c>
      <c r="Y978" t="s">
        <v>4</v>
      </c>
      <c r="Z978">
        <v>1</v>
      </c>
      <c r="AA978">
        <v>1</v>
      </c>
      <c r="AI978" s="20">
        <v>9</v>
      </c>
      <c r="AJ978" s="14" t="s">
        <v>598</v>
      </c>
      <c r="AK978">
        <v>12</v>
      </c>
    </row>
    <row r="979" spans="1:38" x14ac:dyDescent="0.3">
      <c r="A979" s="2">
        <v>978</v>
      </c>
      <c r="B979" s="21" t="s">
        <v>768</v>
      </c>
      <c r="C979" t="s">
        <v>1</v>
      </c>
      <c r="D979" t="s">
        <v>3</v>
      </c>
      <c r="E979" s="2">
        <v>1</v>
      </c>
      <c r="H979">
        <v>1</v>
      </c>
      <c r="S979">
        <v>1</v>
      </c>
      <c r="X979" s="2">
        <v>1</v>
      </c>
      <c r="Y979" t="s">
        <v>4</v>
      </c>
      <c r="AD979">
        <v>1</v>
      </c>
      <c r="AI979" s="20">
        <v>9</v>
      </c>
      <c r="AJ979" s="14" t="s">
        <v>276</v>
      </c>
      <c r="AK979">
        <v>0</v>
      </c>
    </row>
    <row r="980" spans="1:38" x14ac:dyDescent="0.3">
      <c r="A980" s="2">
        <v>979</v>
      </c>
      <c r="B980" s="21" t="s">
        <v>768</v>
      </c>
      <c r="C980" t="s">
        <v>2</v>
      </c>
      <c r="D980" t="s">
        <v>3</v>
      </c>
      <c r="F980">
        <v>1</v>
      </c>
      <c r="U980">
        <v>1</v>
      </c>
      <c r="X980" s="2">
        <v>1</v>
      </c>
      <c r="Y980" t="s">
        <v>4</v>
      </c>
      <c r="Z980">
        <v>1</v>
      </c>
      <c r="AA980">
        <v>1</v>
      </c>
      <c r="AI980" s="20">
        <v>9</v>
      </c>
      <c r="AJ980" s="14" t="s">
        <v>599</v>
      </c>
      <c r="AK980">
        <v>1</v>
      </c>
    </row>
    <row r="981" spans="1:38" x14ac:dyDescent="0.3">
      <c r="A981" s="2">
        <v>980</v>
      </c>
      <c r="B981" s="21" t="s">
        <v>768</v>
      </c>
      <c r="C981" t="s">
        <v>2</v>
      </c>
      <c r="D981" t="s">
        <v>4</v>
      </c>
      <c r="F981">
        <v>1</v>
      </c>
      <c r="H981">
        <v>1</v>
      </c>
      <c r="O981">
        <v>1</v>
      </c>
      <c r="V981">
        <v>1</v>
      </c>
      <c r="X981" s="2">
        <v>1</v>
      </c>
      <c r="Y981" t="s">
        <v>4</v>
      </c>
      <c r="AD981">
        <v>1</v>
      </c>
      <c r="AI981" s="20">
        <v>4</v>
      </c>
      <c r="AJ981" s="14" t="s">
        <v>600</v>
      </c>
      <c r="AK981">
        <v>12</v>
      </c>
      <c r="AL981">
        <v>2</v>
      </c>
    </row>
    <row r="982" spans="1:38" x14ac:dyDescent="0.3">
      <c r="A982" s="2">
        <v>981</v>
      </c>
      <c r="B982" s="21" t="s">
        <v>768</v>
      </c>
      <c r="C982" t="s">
        <v>2</v>
      </c>
      <c r="D982" t="s">
        <v>3</v>
      </c>
      <c r="I982">
        <v>1</v>
      </c>
      <c r="X982" s="2">
        <v>3</v>
      </c>
      <c r="AA982">
        <v>1</v>
      </c>
      <c r="AI982" s="20">
        <v>8</v>
      </c>
      <c r="AJ982" s="14" t="s">
        <v>601</v>
      </c>
      <c r="AK982">
        <v>1</v>
      </c>
    </row>
    <row r="983" spans="1:38" x14ac:dyDescent="0.3">
      <c r="A983" s="2">
        <v>982</v>
      </c>
      <c r="B983" s="21" t="s">
        <v>768</v>
      </c>
      <c r="C983" t="s">
        <v>2</v>
      </c>
      <c r="D983" t="s">
        <v>3</v>
      </c>
      <c r="F983">
        <v>1</v>
      </c>
      <c r="O983">
        <v>1</v>
      </c>
      <c r="X983" s="2">
        <v>1</v>
      </c>
      <c r="Y983" t="s">
        <v>4</v>
      </c>
      <c r="AH983">
        <v>1</v>
      </c>
      <c r="AI983" s="20">
        <v>8</v>
      </c>
      <c r="AJ983" s="14" t="s">
        <v>317</v>
      </c>
      <c r="AK983">
        <v>0</v>
      </c>
    </row>
    <row r="984" spans="1:38" x14ac:dyDescent="0.3">
      <c r="A984" s="2">
        <v>983</v>
      </c>
      <c r="B984" s="21" t="s">
        <v>768</v>
      </c>
      <c r="C984" t="s">
        <v>2</v>
      </c>
      <c r="D984" t="s">
        <v>3</v>
      </c>
      <c r="F984">
        <v>1</v>
      </c>
      <c r="U984">
        <v>1</v>
      </c>
      <c r="X984" s="2">
        <v>1</v>
      </c>
      <c r="Y984" t="s">
        <v>4</v>
      </c>
      <c r="AG984">
        <v>1</v>
      </c>
      <c r="AI984" s="20">
        <v>4</v>
      </c>
      <c r="AJ984" s="14" t="s">
        <v>602</v>
      </c>
      <c r="AK984">
        <v>5</v>
      </c>
      <c r="AL984">
        <v>12</v>
      </c>
    </row>
    <row r="985" spans="1:38" x14ac:dyDescent="0.3">
      <c r="A985" s="2">
        <v>984</v>
      </c>
      <c r="B985" s="21" t="s">
        <v>768</v>
      </c>
      <c r="C985" t="s">
        <v>2</v>
      </c>
      <c r="D985" t="s">
        <v>3</v>
      </c>
      <c r="E985" s="2">
        <v>1</v>
      </c>
      <c r="F985">
        <v>1</v>
      </c>
      <c r="U985">
        <v>1</v>
      </c>
      <c r="X985" s="2">
        <v>1</v>
      </c>
      <c r="Y985" t="s">
        <v>3</v>
      </c>
      <c r="AD985">
        <v>1</v>
      </c>
      <c r="AI985" s="20">
        <v>10</v>
      </c>
      <c r="AJ985" s="14" t="s">
        <v>603</v>
      </c>
      <c r="AK985">
        <v>1</v>
      </c>
    </row>
    <row r="986" spans="1:38" x14ac:dyDescent="0.3">
      <c r="A986" s="2">
        <v>985</v>
      </c>
      <c r="B986" s="21" t="s">
        <v>768</v>
      </c>
      <c r="C986" t="s">
        <v>2</v>
      </c>
      <c r="D986" t="s">
        <v>3</v>
      </c>
      <c r="E986" s="2">
        <v>1</v>
      </c>
      <c r="F986">
        <v>1</v>
      </c>
      <c r="M986">
        <v>1</v>
      </c>
      <c r="U986">
        <v>1</v>
      </c>
      <c r="X986" s="2">
        <v>1</v>
      </c>
      <c r="Y986" t="s">
        <v>4</v>
      </c>
      <c r="Z986">
        <v>1</v>
      </c>
      <c r="AA986">
        <v>1</v>
      </c>
      <c r="AI986" s="20">
        <v>10</v>
      </c>
      <c r="AJ986" s="14" t="s">
        <v>604</v>
      </c>
      <c r="AK986">
        <v>1</v>
      </c>
    </row>
    <row r="987" spans="1:38" x14ac:dyDescent="0.3">
      <c r="A987" s="2">
        <v>986</v>
      </c>
      <c r="B987" s="21" t="s">
        <v>768</v>
      </c>
      <c r="C987" t="s">
        <v>2</v>
      </c>
      <c r="D987" t="s">
        <v>3</v>
      </c>
      <c r="E987" s="2">
        <v>1</v>
      </c>
      <c r="F987">
        <v>1</v>
      </c>
      <c r="U987">
        <v>1</v>
      </c>
      <c r="X987" s="2">
        <v>1</v>
      </c>
      <c r="Y987" t="s">
        <v>4</v>
      </c>
      <c r="Z987">
        <v>1</v>
      </c>
      <c r="AA987">
        <v>1</v>
      </c>
      <c r="AI987" s="20">
        <v>8</v>
      </c>
      <c r="AJ987" s="14" t="s">
        <v>276</v>
      </c>
      <c r="AK987">
        <v>0</v>
      </c>
    </row>
    <row r="988" spans="1:38" x14ac:dyDescent="0.3">
      <c r="A988" s="2">
        <v>987</v>
      </c>
      <c r="B988" s="21" t="s">
        <v>768</v>
      </c>
      <c r="C988" t="s">
        <v>2</v>
      </c>
      <c r="D988" t="s">
        <v>3</v>
      </c>
      <c r="I988">
        <v>1</v>
      </c>
      <c r="U988">
        <v>1</v>
      </c>
      <c r="V988">
        <v>1</v>
      </c>
      <c r="X988" s="2">
        <v>3</v>
      </c>
      <c r="Z988">
        <v>1</v>
      </c>
      <c r="AA988">
        <v>1</v>
      </c>
      <c r="AH988">
        <v>1</v>
      </c>
      <c r="AI988" s="20">
        <v>2</v>
      </c>
      <c r="AJ988" s="14" t="s">
        <v>605</v>
      </c>
      <c r="AK988">
        <v>1</v>
      </c>
      <c r="AL988">
        <v>2</v>
      </c>
    </row>
    <row r="989" spans="1:38" x14ac:dyDescent="0.3">
      <c r="A989" s="2">
        <v>988</v>
      </c>
      <c r="B989" s="21" t="s">
        <v>768</v>
      </c>
      <c r="C989" t="s">
        <v>2</v>
      </c>
      <c r="D989" t="s">
        <v>3</v>
      </c>
      <c r="L989">
        <v>1</v>
      </c>
      <c r="U989">
        <v>1</v>
      </c>
      <c r="X989" s="2">
        <v>1</v>
      </c>
      <c r="Y989" t="s">
        <v>4</v>
      </c>
      <c r="AG989">
        <v>1</v>
      </c>
      <c r="AI989" s="20">
        <v>8</v>
      </c>
      <c r="AJ989" s="14" t="s">
        <v>606</v>
      </c>
      <c r="AK989">
        <v>1</v>
      </c>
      <c r="AL989">
        <v>12</v>
      </c>
    </row>
    <row r="990" spans="1:38" x14ac:dyDescent="0.3">
      <c r="A990" s="2">
        <v>989</v>
      </c>
      <c r="B990" s="21" t="s">
        <v>768</v>
      </c>
      <c r="C990" t="s">
        <v>2</v>
      </c>
      <c r="D990" t="s">
        <v>3</v>
      </c>
      <c r="M990">
        <v>1</v>
      </c>
      <c r="V990">
        <v>1</v>
      </c>
      <c r="X990" s="2">
        <v>1</v>
      </c>
      <c r="Y990" t="s">
        <v>4</v>
      </c>
      <c r="AF990">
        <v>1</v>
      </c>
      <c r="AI990" s="20">
        <v>10</v>
      </c>
      <c r="AJ990" s="14" t="s">
        <v>607</v>
      </c>
      <c r="AK990">
        <v>2</v>
      </c>
      <c r="AL990">
        <v>4</v>
      </c>
    </row>
    <row r="991" spans="1:38" x14ac:dyDescent="0.3">
      <c r="A991" s="2">
        <v>990</v>
      </c>
      <c r="B991" s="21" t="s">
        <v>768</v>
      </c>
      <c r="C991" t="s">
        <v>2</v>
      </c>
      <c r="D991" t="s">
        <v>3</v>
      </c>
      <c r="F991">
        <v>1</v>
      </c>
      <c r="Q991">
        <v>1</v>
      </c>
      <c r="X991" s="2">
        <v>1</v>
      </c>
      <c r="Y991" t="s">
        <v>4</v>
      </c>
      <c r="AD991">
        <v>1</v>
      </c>
      <c r="AI991" s="20">
        <v>5</v>
      </c>
      <c r="AJ991" s="14" t="s">
        <v>608</v>
      </c>
      <c r="AK991">
        <v>1</v>
      </c>
      <c r="AL991">
        <v>5</v>
      </c>
    </row>
    <row r="992" spans="1:38" x14ac:dyDescent="0.3">
      <c r="A992" s="2">
        <v>991</v>
      </c>
      <c r="B992" s="21" t="s">
        <v>768</v>
      </c>
      <c r="C992" t="s">
        <v>1</v>
      </c>
      <c r="D992" t="s">
        <v>3</v>
      </c>
      <c r="F992">
        <v>1</v>
      </c>
      <c r="U992">
        <v>1</v>
      </c>
      <c r="X992" s="2">
        <v>1</v>
      </c>
      <c r="Y992" t="s">
        <v>4</v>
      </c>
      <c r="AF992">
        <v>1</v>
      </c>
      <c r="AI992" s="20">
        <v>5</v>
      </c>
      <c r="AJ992" s="14" t="s">
        <v>609</v>
      </c>
      <c r="AK992">
        <v>1</v>
      </c>
    </row>
    <row r="993" spans="1:38" x14ac:dyDescent="0.3">
      <c r="A993" s="2">
        <v>992</v>
      </c>
      <c r="B993" s="21" t="s">
        <v>768</v>
      </c>
      <c r="C993" t="s">
        <v>2</v>
      </c>
      <c r="D993" t="s">
        <v>3</v>
      </c>
      <c r="E993" s="2">
        <v>1</v>
      </c>
      <c r="U993">
        <v>1</v>
      </c>
      <c r="X993" s="2">
        <v>1</v>
      </c>
      <c r="Y993" t="s">
        <v>4</v>
      </c>
      <c r="Z993">
        <v>1</v>
      </c>
      <c r="AA993">
        <v>1</v>
      </c>
      <c r="AH993">
        <v>1</v>
      </c>
      <c r="AI993" s="20">
        <v>9</v>
      </c>
      <c r="AJ993" s="14" t="s">
        <v>610</v>
      </c>
      <c r="AK993">
        <v>1</v>
      </c>
    </row>
    <row r="994" spans="1:38" x14ac:dyDescent="0.3">
      <c r="A994" s="2">
        <v>993</v>
      </c>
      <c r="B994" s="21" t="s">
        <v>768</v>
      </c>
      <c r="C994" t="s">
        <v>1</v>
      </c>
      <c r="D994" t="s">
        <v>4</v>
      </c>
      <c r="G994">
        <v>1</v>
      </c>
      <c r="U994">
        <v>1</v>
      </c>
      <c r="X994" s="2">
        <v>1</v>
      </c>
      <c r="Y994" t="s">
        <v>4</v>
      </c>
      <c r="AD994">
        <v>1</v>
      </c>
      <c r="AG994">
        <v>1</v>
      </c>
      <c r="AH994">
        <v>1</v>
      </c>
      <c r="AI994" s="20">
        <v>8</v>
      </c>
      <c r="AJ994" s="14" t="s">
        <v>611</v>
      </c>
      <c r="AK994">
        <v>1</v>
      </c>
    </row>
    <row r="995" spans="1:38" x14ac:dyDescent="0.3">
      <c r="A995" s="2">
        <v>994</v>
      </c>
      <c r="B995" s="21" t="s">
        <v>768</v>
      </c>
      <c r="C995" t="s">
        <v>2</v>
      </c>
      <c r="D995" t="s">
        <v>3</v>
      </c>
      <c r="F995">
        <v>1</v>
      </c>
      <c r="U995">
        <v>1</v>
      </c>
      <c r="X995" s="2">
        <v>1</v>
      </c>
      <c r="Y995" t="s">
        <v>4</v>
      </c>
      <c r="Z995">
        <v>1</v>
      </c>
      <c r="AA995">
        <v>1</v>
      </c>
      <c r="AF995">
        <v>1</v>
      </c>
      <c r="AI995" s="20">
        <v>7</v>
      </c>
      <c r="AJ995" s="14" t="s">
        <v>612</v>
      </c>
      <c r="AK995">
        <v>3</v>
      </c>
    </row>
    <row r="996" spans="1:38" x14ac:dyDescent="0.3">
      <c r="A996" s="2">
        <v>995</v>
      </c>
      <c r="B996" s="21" t="s">
        <v>768</v>
      </c>
      <c r="C996" t="s">
        <v>1</v>
      </c>
      <c r="D996" t="s">
        <v>4</v>
      </c>
      <c r="I996">
        <v>1</v>
      </c>
      <c r="U996">
        <v>1</v>
      </c>
      <c r="X996" s="2">
        <v>3</v>
      </c>
      <c r="Z996">
        <v>1</v>
      </c>
      <c r="AA996">
        <v>1</v>
      </c>
      <c r="AI996" s="20">
        <v>7</v>
      </c>
      <c r="AJ996" s="14" t="s">
        <v>613</v>
      </c>
      <c r="AK996">
        <v>14</v>
      </c>
    </row>
    <row r="997" spans="1:38" x14ac:dyDescent="0.3">
      <c r="A997" s="2">
        <v>996</v>
      </c>
      <c r="B997" s="21" t="s">
        <v>768</v>
      </c>
      <c r="C997" t="s">
        <v>1</v>
      </c>
      <c r="D997" t="s">
        <v>4</v>
      </c>
      <c r="F997">
        <v>1</v>
      </c>
      <c r="U997">
        <v>1</v>
      </c>
      <c r="X997" s="2">
        <v>1</v>
      </c>
      <c r="Y997" t="s">
        <v>4</v>
      </c>
      <c r="AD997">
        <v>1</v>
      </c>
      <c r="AI997" s="20">
        <v>8</v>
      </c>
      <c r="AJ997" s="14" t="s">
        <v>310</v>
      </c>
      <c r="AK997">
        <v>0</v>
      </c>
    </row>
    <row r="998" spans="1:38" x14ac:dyDescent="0.3">
      <c r="A998" s="2">
        <v>997</v>
      </c>
      <c r="B998" s="21" t="s">
        <v>768</v>
      </c>
      <c r="C998" t="s">
        <v>1</v>
      </c>
      <c r="D998" t="s">
        <v>4</v>
      </c>
      <c r="M998">
        <v>1</v>
      </c>
      <c r="V998">
        <v>1</v>
      </c>
      <c r="X998" s="2">
        <v>1</v>
      </c>
      <c r="Y998" t="s">
        <v>4</v>
      </c>
      <c r="Z998">
        <v>1</v>
      </c>
      <c r="AA998">
        <v>1</v>
      </c>
      <c r="AI998" s="20">
        <v>7</v>
      </c>
      <c r="AJ998" s="14" t="s">
        <v>609</v>
      </c>
      <c r="AK998">
        <v>1</v>
      </c>
    </row>
    <row r="999" spans="1:38" x14ac:dyDescent="0.3">
      <c r="A999" s="2">
        <v>998</v>
      </c>
      <c r="B999" s="21" t="s">
        <v>768</v>
      </c>
      <c r="C999" t="s">
        <v>2</v>
      </c>
      <c r="D999" t="s">
        <v>3</v>
      </c>
      <c r="F999">
        <v>1</v>
      </c>
      <c r="U999">
        <v>1</v>
      </c>
      <c r="X999" s="2">
        <v>1</v>
      </c>
      <c r="Y999" t="s">
        <v>4</v>
      </c>
      <c r="AE999">
        <v>1</v>
      </c>
      <c r="AI999" s="20">
        <v>8</v>
      </c>
      <c r="AJ999" s="14" t="s">
        <v>614</v>
      </c>
      <c r="AK999">
        <v>5</v>
      </c>
      <c r="AL999">
        <v>2</v>
      </c>
    </row>
    <row r="1000" spans="1:38" x14ac:dyDescent="0.3">
      <c r="A1000" s="2">
        <v>999</v>
      </c>
      <c r="B1000" s="21" t="s">
        <v>768</v>
      </c>
      <c r="C1000" t="s">
        <v>2</v>
      </c>
      <c r="D1000" t="s">
        <v>3</v>
      </c>
      <c r="E1000" s="2">
        <v>1</v>
      </c>
      <c r="X1000" s="2">
        <v>4</v>
      </c>
      <c r="AI1000" s="20">
        <v>10</v>
      </c>
      <c r="AJ1000" s="14" t="s">
        <v>615</v>
      </c>
      <c r="AK1000">
        <v>0</v>
      </c>
    </row>
    <row r="1001" spans="1:38" x14ac:dyDescent="0.3">
      <c r="A1001" s="2">
        <v>1000</v>
      </c>
      <c r="B1001" s="21" t="s">
        <v>768</v>
      </c>
      <c r="C1001" t="s">
        <v>1</v>
      </c>
      <c r="D1001" t="s">
        <v>4</v>
      </c>
      <c r="H1001">
        <v>1</v>
      </c>
      <c r="X1001" s="2">
        <v>1</v>
      </c>
      <c r="Y1001" t="s">
        <v>4</v>
      </c>
      <c r="AD1001">
        <v>1</v>
      </c>
      <c r="AI1001" s="20">
        <v>8</v>
      </c>
      <c r="AJ1001" s="14" t="s">
        <v>616</v>
      </c>
      <c r="AK1001">
        <v>0</v>
      </c>
    </row>
    <row r="1002" spans="1:38" x14ac:dyDescent="0.3">
      <c r="A1002" s="2">
        <v>1001</v>
      </c>
      <c r="B1002" s="21" t="s">
        <v>768</v>
      </c>
      <c r="C1002" t="s">
        <v>1</v>
      </c>
      <c r="D1002" t="s">
        <v>3</v>
      </c>
      <c r="F1002">
        <v>1</v>
      </c>
      <c r="U1002">
        <v>1</v>
      </c>
      <c r="X1002" s="2">
        <v>1</v>
      </c>
      <c r="Y1002" t="s">
        <v>4</v>
      </c>
      <c r="AG1002">
        <v>1</v>
      </c>
      <c r="AI1002" s="20">
        <v>8</v>
      </c>
      <c r="AJ1002" s="14" t="s">
        <v>617</v>
      </c>
      <c r="AK1002">
        <v>1</v>
      </c>
    </row>
    <row r="1003" spans="1:38" x14ac:dyDescent="0.3">
      <c r="A1003" s="2">
        <v>1002</v>
      </c>
      <c r="B1003" s="21" t="s">
        <v>768</v>
      </c>
      <c r="C1003" t="s">
        <v>1</v>
      </c>
      <c r="D1003" t="s">
        <v>3</v>
      </c>
      <c r="M1003">
        <v>1</v>
      </c>
      <c r="W1003">
        <v>1</v>
      </c>
      <c r="X1003" s="2">
        <v>1</v>
      </c>
      <c r="Y1003" t="s">
        <v>4</v>
      </c>
      <c r="Z1003">
        <v>1</v>
      </c>
      <c r="AH1003">
        <v>1</v>
      </c>
      <c r="AI1003" s="20">
        <v>10</v>
      </c>
      <c r="AJ1003" s="14" t="s">
        <v>618</v>
      </c>
      <c r="AK1003">
        <v>3</v>
      </c>
    </row>
    <row r="1004" spans="1:38" x14ac:dyDescent="0.3">
      <c r="A1004" s="2">
        <v>1003</v>
      </c>
      <c r="B1004" s="21" t="s">
        <v>768</v>
      </c>
      <c r="C1004" t="s">
        <v>2</v>
      </c>
      <c r="D1004" t="s">
        <v>3</v>
      </c>
      <c r="F1004">
        <v>1</v>
      </c>
      <c r="U1004">
        <v>1</v>
      </c>
      <c r="X1004" s="2">
        <v>1</v>
      </c>
      <c r="Y1004" t="s">
        <v>3</v>
      </c>
      <c r="AE1004">
        <v>1</v>
      </c>
      <c r="AI1004" s="20">
        <v>7</v>
      </c>
      <c r="AJ1004" s="14" t="s">
        <v>619</v>
      </c>
      <c r="AK1004">
        <v>2</v>
      </c>
      <c r="AL1004">
        <v>1</v>
      </c>
    </row>
    <row r="1005" spans="1:38" x14ac:dyDescent="0.3">
      <c r="A1005" s="2">
        <v>1004</v>
      </c>
      <c r="B1005" s="21" t="s">
        <v>768</v>
      </c>
      <c r="C1005" t="s">
        <v>2</v>
      </c>
      <c r="D1005" t="s">
        <v>3</v>
      </c>
      <c r="F1005">
        <v>1</v>
      </c>
      <c r="H1005">
        <v>1</v>
      </c>
      <c r="I1005">
        <v>1</v>
      </c>
      <c r="U1005">
        <v>1</v>
      </c>
      <c r="X1005" s="2">
        <v>1</v>
      </c>
      <c r="Y1005" t="s">
        <v>3</v>
      </c>
      <c r="AA1005">
        <v>1</v>
      </c>
      <c r="AI1005" s="20">
        <v>8</v>
      </c>
      <c r="AJ1005" s="14" t="s">
        <v>620</v>
      </c>
      <c r="AK1005">
        <v>2</v>
      </c>
      <c r="AL1005">
        <v>1</v>
      </c>
    </row>
    <row r="1006" spans="1:38" x14ac:dyDescent="0.3">
      <c r="A1006" s="2">
        <v>1005</v>
      </c>
      <c r="B1006" s="21" t="s">
        <v>768</v>
      </c>
      <c r="C1006" t="s">
        <v>2</v>
      </c>
      <c r="D1006" t="s">
        <v>3</v>
      </c>
      <c r="H1006">
        <v>1</v>
      </c>
      <c r="R1006">
        <v>1</v>
      </c>
      <c r="X1006" s="2">
        <v>1</v>
      </c>
      <c r="Y1006" t="s">
        <v>4</v>
      </c>
      <c r="Z1006">
        <v>1</v>
      </c>
      <c r="AA1006">
        <v>1</v>
      </c>
      <c r="AI1006" s="20">
        <v>8</v>
      </c>
      <c r="AJ1006" s="14" t="s">
        <v>317</v>
      </c>
      <c r="AK1006">
        <v>0</v>
      </c>
    </row>
    <row r="1007" spans="1:38" x14ac:dyDescent="0.3">
      <c r="A1007" s="2">
        <v>1006</v>
      </c>
      <c r="B1007" s="21" t="s">
        <v>768</v>
      </c>
      <c r="C1007" t="s">
        <v>2</v>
      </c>
      <c r="D1007" t="s">
        <v>4</v>
      </c>
      <c r="H1007">
        <v>1</v>
      </c>
      <c r="P1007">
        <v>1</v>
      </c>
      <c r="X1007" s="2">
        <v>1</v>
      </c>
      <c r="Y1007" t="s">
        <v>4</v>
      </c>
      <c r="AC1007">
        <v>1</v>
      </c>
      <c r="AI1007" s="20">
        <v>9</v>
      </c>
      <c r="AJ1007" s="14" t="s">
        <v>621</v>
      </c>
      <c r="AK1007">
        <v>14</v>
      </c>
    </row>
    <row r="1008" spans="1:38" x14ac:dyDescent="0.3">
      <c r="A1008" s="2">
        <v>1007</v>
      </c>
      <c r="B1008" s="21" t="s">
        <v>768</v>
      </c>
      <c r="C1008" t="s">
        <v>2</v>
      </c>
      <c r="D1008" t="s">
        <v>3</v>
      </c>
      <c r="F1008">
        <v>1</v>
      </c>
      <c r="U1008">
        <v>1</v>
      </c>
      <c r="X1008" s="2">
        <v>1</v>
      </c>
      <c r="Y1008" t="s">
        <v>4</v>
      </c>
      <c r="AF1008">
        <v>1</v>
      </c>
      <c r="AI1008" s="20">
        <v>5</v>
      </c>
      <c r="AJ1008" s="14" t="s">
        <v>622</v>
      </c>
      <c r="AK1008">
        <v>5</v>
      </c>
    </row>
    <row r="1009" spans="1:38" x14ac:dyDescent="0.3">
      <c r="A1009" s="2">
        <v>1008</v>
      </c>
      <c r="B1009" s="21" t="s">
        <v>768</v>
      </c>
      <c r="C1009" t="s">
        <v>2</v>
      </c>
      <c r="D1009" t="s">
        <v>3</v>
      </c>
      <c r="I1009">
        <v>1</v>
      </c>
      <c r="U1009">
        <v>1</v>
      </c>
      <c r="X1009" s="2">
        <v>1</v>
      </c>
      <c r="Y1009" t="s">
        <v>3</v>
      </c>
      <c r="AA1009">
        <v>1</v>
      </c>
      <c r="AI1009" s="20">
        <v>9</v>
      </c>
      <c r="AJ1009" s="14" t="s">
        <v>623</v>
      </c>
      <c r="AK1009">
        <v>1</v>
      </c>
    </row>
    <row r="1010" spans="1:38" x14ac:dyDescent="0.3">
      <c r="A1010" s="2">
        <v>1009</v>
      </c>
      <c r="B1010" s="21" t="s">
        <v>768</v>
      </c>
      <c r="C1010" t="s">
        <v>2</v>
      </c>
      <c r="D1010" t="s">
        <v>3</v>
      </c>
      <c r="M1010">
        <v>1</v>
      </c>
      <c r="W1010">
        <v>1</v>
      </c>
      <c r="X1010" s="2">
        <v>3</v>
      </c>
      <c r="AA1010">
        <v>1</v>
      </c>
      <c r="AI1010" s="20">
        <v>10</v>
      </c>
      <c r="AJ1010" s="14" t="s">
        <v>624</v>
      </c>
      <c r="AK1010">
        <v>1</v>
      </c>
    </row>
    <row r="1011" spans="1:38" x14ac:dyDescent="0.3">
      <c r="A1011" s="2">
        <v>1010</v>
      </c>
      <c r="B1011" s="21" t="s">
        <v>768</v>
      </c>
      <c r="C1011" t="s">
        <v>1</v>
      </c>
      <c r="D1011" t="s">
        <v>3</v>
      </c>
      <c r="F1011">
        <v>1</v>
      </c>
      <c r="X1011" s="2">
        <v>1</v>
      </c>
      <c r="Y1011" t="s">
        <v>4</v>
      </c>
      <c r="Z1011">
        <v>1</v>
      </c>
      <c r="AI1011" s="20">
        <v>6</v>
      </c>
      <c r="AJ1011" s="14" t="s">
        <v>537</v>
      </c>
      <c r="AK1011">
        <v>2</v>
      </c>
    </row>
    <row r="1012" spans="1:38" x14ac:dyDescent="0.3">
      <c r="A1012" s="2">
        <v>1011</v>
      </c>
      <c r="B1012" s="21" t="s">
        <v>768</v>
      </c>
      <c r="C1012" t="s">
        <v>2</v>
      </c>
      <c r="D1012" t="s">
        <v>3</v>
      </c>
      <c r="F1012">
        <v>1</v>
      </c>
      <c r="R1012">
        <v>1</v>
      </c>
      <c r="X1012" s="2">
        <v>1</v>
      </c>
      <c r="Y1012" t="s">
        <v>4</v>
      </c>
      <c r="AA1012">
        <v>1</v>
      </c>
      <c r="AI1012" s="20">
        <v>7</v>
      </c>
      <c r="AJ1012" s="14" t="s">
        <v>625</v>
      </c>
      <c r="AK1012">
        <v>5</v>
      </c>
    </row>
    <row r="1013" spans="1:38" x14ac:dyDescent="0.3">
      <c r="A1013" s="2">
        <v>1012</v>
      </c>
      <c r="B1013" s="21" t="s">
        <v>768</v>
      </c>
      <c r="C1013" t="s">
        <v>2</v>
      </c>
      <c r="D1013" t="s">
        <v>3</v>
      </c>
      <c r="F1013">
        <v>1</v>
      </c>
      <c r="O1013">
        <v>1</v>
      </c>
      <c r="X1013" s="2">
        <v>1</v>
      </c>
      <c r="Y1013" t="s">
        <v>3</v>
      </c>
      <c r="AH1013">
        <v>1</v>
      </c>
      <c r="AI1013" s="20">
        <v>9</v>
      </c>
      <c r="AJ1013" s="14" t="s">
        <v>626</v>
      </c>
      <c r="AK1013">
        <v>2</v>
      </c>
    </row>
    <row r="1014" spans="1:38" x14ac:dyDescent="0.3">
      <c r="A1014" s="2">
        <v>1013</v>
      </c>
      <c r="B1014" s="21" t="s">
        <v>768</v>
      </c>
      <c r="C1014" t="s">
        <v>2</v>
      </c>
      <c r="D1014" t="s">
        <v>3</v>
      </c>
      <c r="F1014">
        <v>1</v>
      </c>
      <c r="P1014">
        <v>1</v>
      </c>
      <c r="R1014">
        <v>1</v>
      </c>
      <c r="X1014" s="2">
        <v>1</v>
      </c>
      <c r="Y1014" t="s">
        <v>4</v>
      </c>
      <c r="AA1014">
        <v>1</v>
      </c>
      <c r="AI1014" s="20">
        <v>6</v>
      </c>
      <c r="AJ1014" s="14" t="s">
        <v>627</v>
      </c>
      <c r="AK1014">
        <v>7</v>
      </c>
    </row>
    <row r="1015" spans="1:38" x14ac:dyDescent="0.3">
      <c r="A1015" s="2">
        <v>1014</v>
      </c>
      <c r="B1015" s="21" t="s">
        <v>768</v>
      </c>
      <c r="C1015" t="s">
        <v>2</v>
      </c>
      <c r="D1015" t="s">
        <v>3</v>
      </c>
      <c r="E1015" s="2">
        <v>1</v>
      </c>
      <c r="L1015">
        <v>1</v>
      </c>
      <c r="O1015">
        <v>1</v>
      </c>
      <c r="X1015" s="2">
        <v>1</v>
      </c>
      <c r="Y1015" t="s">
        <v>4</v>
      </c>
      <c r="Z1015">
        <v>1</v>
      </c>
      <c r="AG1015">
        <v>1</v>
      </c>
      <c r="AI1015" s="20">
        <v>9</v>
      </c>
      <c r="AJ1015" s="14" t="s">
        <v>18</v>
      </c>
      <c r="AK1015">
        <v>0</v>
      </c>
    </row>
    <row r="1016" spans="1:38" x14ac:dyDescent="0.3">
      <c r="A1016" s="2">
        <v>1015</v>
      </c>
      <c r="B1016" s="21" t="s">
        <v>768</v>
      </c>
      <c r="C1016" t="s">
        <v>2</v>
      </c>
      <c r="D1016" t="s">
        <v>3</v>
      </c>
      <c r="G1016">
        <v>1</v>
      </c>
      <c r="R1016">
        <v>1</v>
      </c>
      <c r="X1016" s="2">
        <v>1</v>
      </c>
      <c r="Y1016" t="s">
        <v>4</v>
      </c>
      <c r="AA1016">
        <v>1</v>
      </c>
      <c r="AI1016" s="20">
        <v>8</v>
      </c>
      <c r="AJ1016" s="14" t="s">
        <v>628</v>
      </c>
      <c r="AK1016">
        <v>2</v>
      </c>
    </row>
    <row r="1017" spans="1:38" x14ac:dyDescent="0.3">
      <c r="A1017" s="2">
        <v>1016</v>
      </c>
      <c r="B1017" s="21" t="s">
        <v>768</v>
      </c>
      <c r="C1017" t="s">
        <v>1</v>
      </c>
      <c r="D1017" t="s">
        <v>3</v>
      </c>
      <c r="M1017">
        <v>1</v>
      </c>
      <c r="V1017">
        <v>1</v>
      </c>
      <c r="X1017" s="2">
        <v>1</v>
      </c>
      <c r="Y1017" t="s">
        <v>4</v>
      </c>
      <c r="Z1017">
        <v>1</v>
      </c>
      <c r="AA1017">
        <v>1</v>
      </c>
      <c r="AI1017" s="20">
        <v>10</v>
      </c>
      <c r="AJ1017" s="14" t="s">
        <v>629</v>
      </c>
      <c r="AK1017">
        <v>0</v>
      </c>
    </row>
    <row r="1018" spans="1:38" x14ac:dyDescent="0.3">
      <c r="A1018" s="2">
        <v>1017</v>
      </c>
      <c r="B1018" s="21" t="s">
        <v>768</v>
      </c>
      <c r="C1018" t="s">
        <v>2</v>
      </c>
      <c r="D1018" t="s">
        <v>3</v>
      </c>
      <c r="F1018">
        <v>1</v>
      </c>
      <c r="X1018" s="2">
        <v>1</v>
      </c>
      <c r="Y1018" t="s">
        <v>4</v>
      </c>
      <c r="AD1018">
        <v>1</v>
      </c>
      <c r="AI1018" s="20">
        <v>5</v>
      </c>
      <c r="AJ1018" s="14" t="s">
        <v>630</v>
      </c>
      <c r="AK1018">
        <v>1</v>
      </c>
      <c r="AL1018">
        <v>7</v>
      </c>
    </row>
    <row r="1019" spans="1:38" x14ac:dyDescent="0.3">
      <c r="A1019" s="2">
        <v>1018</v>
      </c>
      <c r="B1019" s="21" t="s">
        <v>768</v>
      </c>
      <c r="C1019" t="s">
        <v>2</v>
      </c>
      <c r="D1019" t="s">
        <v>3</v>
      </c>
      <c r="F1019">
        <v>1</v>
      </c>
      <c r="G1019">
        <v>1</v>
      </c>
      <c r="U1019">
        <v>1</v>
      </c>
      <c r="X1019" s="2">
        <v>1</v>
      </c>
      <c r="Y1019" t="s">
        <v>4</v>
      </c>
      <c r="AA1019">
        <v>1</v>
      </c>
      <c r="AH1019">
        <v>1</v>
      </c>
      <c r="AI1019" s="20">
        <v>9</v>
      </c>
      <c r="AJ1019" s="14" t="s">
        <v>631</v>
      </c>
      <c r="AK1019">
        <v>12</v>
      </c>
    </row>
    <row r="1020" spans="1:38" x14ac:dyDescent="0.3">
      <c r="A1020" s="2">
        <v>1019</v>
      </c>
      <c r="B1020" s="21" t="s">
        <v>768</v>
      </c>
      <c r="C1020" t="s">
        <v>2</v>
      </c>
      <c r="D1020" t="s">
        <v>3</v>
      </c>
      <c r="G1020">
        <v>1</v>
      </c>
      <c r="X1020" s="2">
        <v>1</v>
      </c>
      <c r="Y1020" t="s">
        <v>3</v>
      </c>
      <c r="AE1020">
        <v>1</v>
      </c>
      <c r="AI1020" s="20">
        <v>5</v>
      </c>
      <c r="AJ1020" s="14" t="s">
        <v>632</v>
      </c>
      <c r="AK1020">
        <v>2</v>
      </c>
    </row>
    <row r="1021" spans="1:38" x14ac:dyDescent="0.3">
      <c r="A1021" s="2">
        <v>1020</v>
      </c>
      <c r="B1021" s="21" t="s">
        <v>768</v>
      </c>
      <c r="C1021" t="s">
        <v>2</v>
      </c>
      <c r="D1021" t="s">
        <v>3</v>
      </c>
      <c r="F1021">
        <v>1</v>
      </c>
      <c r="U1021">
        <v>1</v>
      </c>
      <c r="X1021" s="2">
        <v>1</v>
      </c>
      <c r="Y1021" t="s">
        <v>3</v>
      </c>
      <c r="AG1021">
        <v>1</v>
      </c>
      <c r="AI1021" s="20">
        <v>9</v>
      </c>
      <c r="AJ1021" s="14" t="s">
        <v>633</v>
      </c>
      <c r="AK1021">
        <v>2</v>
      </c>
    </row>
    <row r="1022" spans="1:38" x14ac:dyDescent="0.3">
      <c r="A1022" s="2">
        <v>1021</v>
      </c>
      <c r="B1022" s="21" t="s">
        <v>768</v>
      </c>
      <c r="C1022" t="s">
        <v>1</v>
      </c>
      <c r="D1022" t="s">
        <v>3</v>
      </c>
      <c r="M1022">
        <v>1</v>
      </c>
      <c r="O1022">
        <v>1</v>
      </c>
      <c r="X1022" s="2">
        <v>1</v>
      </c>
      <c r="Y1022" t="s">
        <v>4</v>
      </c>
      <c r="AD1022">
        <v>1</v>
      </c>
      <c r="AI1022" s="20">
        <v>8</v>
      </c>
      <c r="AJ1022" s="14" t="s">
        <v>634</v>
      </c>
      <c r="AK1022">
        <v>2</v>
      </c>
      <c r="AL1022">
        <v>5</v>
      </c>
    </row>
    <row r="1023" spans="1:38" x14ac:dyDescent="0.3">
      <c r="A1023" s="2">
        <v>1022</v>
      </c>
      <c r="B1023" s="21" t="s">
        <v>768</v>
      </c>
      <c r="C1023" t="s">
        <v>1</v>
      </c>
      <c r="D1023" t="s">
        <v>4</v>
      </c>
      <c r="F1023">
        <v>1</v>
      </c>
      <c r="X1023" s="2">
        <v>1</v>
      </c>
      <c r="Y1023" t="s">
        <v>3</v>
      </c>
      <c r="AD1023">
        <v>1</v>
      </c>
      <c r="AI1023" s="20">
        <v>9</v>
      </c>
      <c r="AJ1023" s="14" t="s">
        <v>635</v>
      </c>
      <c r="AK1023">
        <v>1</v>
      </c>
    </row>
    <row r="1024" spans="1:38" x14ac:dyDescent="0.3">
      <c r="A1024" s="2">
        <v>1023</v>
      </c>
      <c r="B1024" s="21" t="s">
        <v>768</v>
      </c>
      <c r="C1024" t="s">
        <v>2</v>
      </c>
      <c r="D1024" t="s">
        <v>4</v>
      </c>
      <c r="F1024">
        <v>1</v>
      </c>
      <c r="M1024">
        <v>1</v>
      </c>
      <c r="V1024">
        <v>1</v>
      </c>
      <c r="X1024" s="2">
        <v>1</v>
      </c>
      <c r="Y1024" t="s">
        <v>4</v>
      </c>
      <c r="Z1024">
        <v>1</v>
      </c>
      <c r="AA1024">
        <v>1</v>
      </c>
      <c r="AD1024">
        <v>1</v>
      </c>
      <c r="AE1024">
        <v>1</v>
      </c>
      <c r="AF1024">
        <v>1</v>
      </c>
      <c r="AG1024">
        <v>1</v>
      </c>
      <c r="AI1024" s="20">
        <v>6</v>
      </c>
      <c r="AJ1024" s="14" t="s">
        <v>636</v>
      </c>
      <c r="AK1024">
        <v>5</v>
      </c>
    </row>
    <row r="1025" spans="1:38" x14ac:dyDescent="0.3">
      <c r="A1025" s="2">
        <v>1024</v>
      </c>
      <c r="B1025" s="21" t="s">
        <v>768</v>
      </c>
      <c r="C1025" t="s">
        <v>1</v>
      </c>
      <c r="D1025" t="s">
        <v>3</v>
      </c>
      <c r="F1025">
        <v>1</v>
      </c>
      <c r="X1025" s="2">
        <v>1</v>
      </c>
      <c r="Y1025" t="s">
        <v>3</v>
      </c>
      <c r="AD1025">
        <v>1</v>
      </c>
      <c r="AI1025" s="20">
        <v>7</v>
      </c>
      <c r="AJ1025" s="14" t="s">
        <v>637</v>
      </c>
      <c r="AK1025">
        <v>0</v>
      </c>
    </row>
    <row r="1026" spans="1:38" x14ac:dyDescent="0.3">
      <c r="A1026" s="2">
        <v>1025</v>
      </c>
      <c r="B1026" s="21" t="s">
        <v>768</v>
      </c>
      <c r="C1026" t="s">
        <v>1</v>
      </c>
      <c r="D1026" t="s">
        <v>3</v>
      </c>
      <c r="F1026">
        <v>1</v>
      </c>
      <c r="U1026">
        <v>1</v>
      </c>
      <c r="X1026" s="2">
        <v>1</v>
      </c>
      <c r="Y1026" t="s">
        <v>4</v>
      </c>
      <c r="AD1026">
        <v>1</v>
      </c>
      <c r="AI1026" s="20">
        <v>10</v>
      </c>
      <c r="AJ1026" s="14" t="s">
        <v>638</v>
      </c>
      <c r="AK1026">
        <v>1</v>
      </c>
    </row>
    <row r="1027" spans="1:38" x14ac:dyDescent="0.3">
      <c r="A1027" s="2">
        <v>1026</v>
      </c>
      <c r="B1027" s="21" t="s">
        <v>768</v>
      </c>
      <c r="C1027" t="s">
        <v>1</v>
      </c>
      <c r="D1027" t="s">
        <v>3</v>
      </c>
      <c r="F1027">
        <v>1</v>
      </c>
      <c r="X1027" s="2">
        <v>1</v>
      </c>
      <c r="Y1027" t="s">
        <v>4</v>
      </c>
      <c r="Z1027">
        <v>1</v>
      </c>
      <c r="AA1027">
        <v>1</v>
      </c>
      <c r="AI1027" s="20">
        <v>7</v>
      </c>
      <c r="AJ1027" s="14" t="s">
        <v>639</v>
      </c>
      <c r="AK1027">
        <v>5</v>
      </c>
    </row>
    <row r="1028" spans="1:38" x14ac:dyDescent="0.3">
      <c r="A1028" s="2">
        <v>1027</v>
      </c>
      <c r="B1028" s="21" t="s">
        <v>768</v>
      </c>
      <c r="C1028" t="s">
        <v>2</v>
      </c>
      <c r="D1028" t="s">
        <v>3</v>
      </c>
      <c r="F1028">
        <v>1</v>
      </c>
      <c r="U1028">
        <v>1</v>
      </c>
      <c r="X1028" s="2">
        <v>1</v>
      </c>
      <c r="Y1028" t="s">
        <v>4</v>
      </c>
      <c r="AA1028">
        <v>1</v>
      </c>
      <c r="AI1028" s="20">
        <v>10</v>
      </c>
      <c r="AJ1028" s="14" t="s">
        <v>317</v>
      </c>
      <c r="AK1028">
        <v>0</v>
      </c>
    </row>
    <row r="1029" spans="1:38" x14ac:dyDescent="0.3">
      <c r="A1029" s="2">
        <v>1028</v>
      </c>
      <c r="B1029" s="21" t="s">
        <v>768</v>
      </c>
      <c r="C1029" t="s">
        <v>1</v>
      </c>
      <c r="D1029" t="s">
        <v>3</v>
      </c>
      <c r="F1029">
        <v>1</v>
      </c>
      <c r="S1029">
        <v>1</v>
      </c>
      <c r="X1029" s="2">
        <v>1</v>
      </c>
      <c r="Y1029" t="s">
        <v>4</v>
      </c>
      <c r="AF1029">
        <v>1</v>
      </c>
      <c r="AI1029" s="20">
        <v>7</v>
      </c>
      <c r="AJ1029" s="14" t="s">
        <v>640</v>
      </c>
      <c r="AK1029">
        <v>7</v>
      </c>
      <c r="AL1029">
        <v>1</v>
      </c>
    </row>
    <row r="1030" spans="1:38" x14ac:dyDescent="0.3">
      <c r="A1030" s="2">
        <v>1029</v>
      </c>
      <c r="B1030" s="21" t="s">
        <v>768</v>
      </c>
      <c r="C1030" t="s">
        <v>1</v>
      </c>
      <c r="D1030" t="s">
        <v>4</v>
      </c>
      <c r="G1030">
        <v>1</v>
      </c>
      <c r="X1030" s="2">
        <v>1</v>
      </c>
      <c r="Y1030" t="s">
        <v>4</v>
      </c>
      <c r="AA1030">
        <v>1</v>
      </c>
      <c r="AI1030" s="20">
        <v>6</v>
      </c>
      <c r="AJ1030" s="14" t="s">
        <v>641</v>
      </c>
      <c r="AK1030">
        <v>2</v>
      </c>
    </row>
    <row r="1031" spans="1:38" x14ac:dyDescent="0.3">
      <c r="A1031" s="2">
        <v>1030</v>
      </c>
      <c r="B1031" s="21" t="s">
        <v>768</v>
      </c>
      <c r="C1031" t="s">
        <v>2</v>
      </c>
      <c r="D1031" t="s">
        <v>3</v>
      </c>
      <c r="M1031">
        <v>1</v>
      </c>
      <c r="X1031" s="2">
        <v>1</v>
      </c>
      <c r="Y1031" t="s">
        <v>4</v>
      </c>
      <c r="AG1031">
        <v>1</v>
      </c>
      <c r="AI1031" s="20">
        <v>8</v>
      </c>
      <c r="AJ1031" s="14" t="s">
        <v>642</v>
      </c>
      <c r="AK1031">
        <v>1</v>
      </c>
    </row>
    <row r="1032" spans="1:38" x14ac:dyDescent="0.3">
      <c r="A1032" s="2">
        <v>1031</v>
      </c>
      <c r="B1032" s="21" t="s">
        <v>768</v>
      </c>
      <c r="C1032" t="s">
        <v>1</v>
      </c>
      <c r="D1032" t="s">
        <v>4</v>
      </c>
      <c r="F1032">
        <v>1</v>
      </c>
      <c r="U1032">
        <v>1</v>
      </c>
      <c r="X1032" s="2">
        <v>1</v>
      </c>
      <c r="Y1032" t="s">
        <v>4</v>
      </c>
      <c r="AD1032">
        <v>1</v>
      </c>
      <c r="AI1032" s="20">
        <v>8</v>
      </c>
      <c r="AJ1032" s="14" t="s">
        <v>643</v>
      </c>
      <c r="AK1032">
        <v>1</v>
      </c>
      <c r="AL1032">
        <v>5</v>
      </c>
    </row>
    <row r="1033" spans="1:38" x14ac:dyDescent="0.3">
      <c r="A1033" s="2">
        <v>1032</v>
      </c>
      <c r="B1033" s="21" t="s">
        <v>768</v>
      </c>
      <c r="C1033" t="s">
        <v>1</v>
      </c>
      <c r="D1033" t="s">
        <v>4</v>
      </c>
      <c r="F1033">
        <v>1</v>
      </c>
      <c r="X1033" s="2">
        <v>1</v>
      </c>
      <c r="Y1033" t="s">
        <v>4</v>
      </c>
      <c r="AB1033">
        <v>1</v>
      </c>
      <c r="AI1033" s="20">
        <v>9</v>
      </c>
      <c r="AJ1033" s="14" t="s">
        <v>644</v>
      </c>
      <c r="AK1033">
        <v>3</v>
      </c>
    </row>
    <row r="1034" spans="1:38" x14ac:dyDescent="0.3">
      <c r="A1034" s="2">
        <v>1033</v>
      </c>
      <c r="B1034" s="21" t="s">
        <v>768</v>
      </c>
      <c r="C1034" t="s">
        <v>1</v>
      </c>
      <c r="D1034" t="s">
        <v>3</v>
      </c>
      <c r="F1034">
        <v>1</v>
      </c>
      <c r="M1034">
        <v>1</v>
      </c>
      <c r="U1034">
        <v>1</v>
      </c>
      <c r="X1034" s="2">
        <v>1</v>
      </c>
      <c r="Y1034" t="s">
        <v>4</v>
      </c>
      <c r="AD1034">
        <v>1</v>
      </c>
      <c r="AI1034" s="20">
        <v>9</v>
      </c>
      <c r="AJ1034" s="14" t="s">
        <v>645</v>
      </c>
      <c r="AK1034">
        <v>1</v>
      </c>
    </row>
    <row r="1035" spans="1:38" x14ac:dyDescent="0.3">
      <c r="A1035" s="2">
        <v>1034</v>
      </c>
      <c r="B1035" s="21" t="s">
        <v>768</v>
      </c>
      <c r="C1035" t="s">
        <v>1</v>
      </c>
      <c r="D1035" t="s">
        <v>3</v>
      </c>
      <c r="F1035">
        <v>1</v>
      </c>
      <c r="L1035">
        <v>1</v>
      </c>
      <c r="O1035">
        <v>1</v>
      </c>
      <c r="X1035" s="2">
        <v>1</v>
      </c>
      <c r="Y1035" t="s">
        <v>4</v>
      </c>
      <c r="AG1035">
        <v>1</v>
      </c>
      <c r="AI1035" s="20">
        <v>8</v>
      </c>
      <c r="AJ1035" s="14" t="s">
        <v>646</v>
      </c>
      <c r="AK1035">
        <v>2</v>
      </c>
    </row>
    <row r="1036" spans="1:38" x14ac:dyDescent="0.3">
      <c r="A1036" s="2">
        <v>1035</v>
      </c>
      <c r="B1036" s="21" t="s">
        <v>768</v>
      </c>
      <c r="C1036" t="s">
        <v>1</v>
      </c>
      <c r="D1036" t="s">
        <v>3</v>
      </c>
      <c r="M1036">
        <v>1</v>
      </c>
      <c r="O1036">
        <v>1</v>
      </c>
      <c r="X1036" s="2">
        <v>1</v>
      </c>
      <c r="Y1036" t="s">
        <v>3</v>
      </c>
      <c r="AF1036">
        <v>1</v>
      </c>
      <c r="AG1036">
        <v>1</v>
      </c>
      <c r="AI1036" s="20">
        <v>9</v>
      </c>
      <c r="AJ1036" s="14" t="s">
        <v>292</v>
      </c>
      <c r="AK1036">
        <v>0</v>
      </c>
    </row>
    <row r="1037" spans="1:38" x14ac:dyDescent="0.3">
      <c r="A1037" s="2">
        <v>1036</v>
      </c>
      <c r="B1037" s="21" t="s">
        <v>768</v>
      </c>
      <c r="C1037" t="s">
        <v>1</v>
      </c>
      <c r="D1037" t="s">
        <v>4</v>
      </c>
      <c r="L1037">
        <v>1</v>
      </c>
      <c r="X1037" s="2">
        <v>1</v>
      </c>
      <c r="Y1037" t="s">
        <v>4</v>
      </c>
      <c r="AD1037">
        <v>1</v>
      </c>
      <c r="AI1037" s="20">
        <v>4</v>
      </c>
      <c r="AJ1037" s="14" t="s">
        <v>647</v>
      </c>
      <c r="AK1037">
        <v>12</v>
      </c>
    </row>
    <row r="1038" spans="1:38" x14ac:dyDescent="0.3">
      <c r="A1038" s="2">
        <v>1037</v>
      </c>
      <c r="B1038" s="21" t="s">
        <v>768</v>
      </c>
      <c r="C1038" t="s">
        <v>1</v>
      </c>
      <c r="D1038" t="s">
        <v>3</v>
      </c>
      <c r="M1038">
        <v>1</v>
      </c>
      <c r="U1038">
        <v>1</v>
      </c>
      <c r="X1038" s="2">
        <v>1</v>
      </c>
      <c r="Y1038" t="s">
        <v>4</v>
      </c>
      <c r="AA1038">
        <v>1</v>
      </c>
      <c r="AI1038" s="20">
        <v>8</v>
      </c>
      <c r="AJ1038" s="14" t="s">
        <v>292</v>
      </c>
      <c r="AK1038">
        <v>0</v>
      </c>
    </row>
    <row r="1039" spans="1:38" x14ac:dyDescent="0.3">
      <c r="A1039" s="2">
        <v>1038</v>
      </c>
      <c r="B1039" s="21" t="s">
        <v>768</v>
      </c>
      <c r="C1039" t="s">
        <v>1</v>
      </c>
      <c r="D1039" t="s">
        <v>4</v>
      </c>
      <c r="F1039">
        <v>1</v>
      </c>
      <c r="O1039">
        <v>1</v>
      </c>
      <c r="P1039">
        <v>1</v>
      </c>
      <c r="X1039" s="2">
        <v>1</v>
      </c>
      <c r="Y1039" t="s">
        <v>4</v>
      </c>
      <c r="AA1039">
        <v>1</v>
      </c>
      <c r="AC1039">
        <v>1</v>
      </c>
      <c r="AD1039">
        <v>1</v>
      </c>
      <c r="AE1039">
        <v>1</v>
      </c>
      <c r="AG1039">
        <v>1</v>
      </c>
      <c r="AI1039" s="20">
        <v>8</v>
      </c>
      <c r="AJ1039" s="14" t="s">
        <v>648</v>
      </c>
      <c r="AK1039">
        <v>1</v>
      </c>
    </row>
    <row r="1040" spans="1:38" x14ac:dyDescent="0.3">
      <c r="A1040" s="2">
        <v>1039</v>
      </c>
      <c r="B1040" s="21" t="s">
        <v>768</v>
      </c>
      <c r="C1040" t="s">
        <v>1</v>
      </c>
      <c r="D1040" t="s">
        <v>4</v>
      </c>
      <c r="F1040">
        <v>1</v>
      </c>
      <c r="U1040">
        <v>1</v>
      </c>
      <c r="X1040" s="2">
        <v>1</v>
      </c>
      <c r="Y1040" t="s">
        <v>4</v>
      </c>
      <c r="AE1040">
        <v>1</v>
      </c>
      <c r="AI1040" s="20">
        <v>8</v>
      </c>
      <c r="AJ1040" s="14" t="s">
        <v>649</v>
      </c>
      <c r="AK1040">
        <v>5</v>
      </c>
    </row>
    <row r="1041" spans="1:38" x14ac:dyDescent="0.3">
      <c r="A1041" s="2">
        <v>1040</v>
      </c>
      <c r="B1041" s="21" t="s">
        <v>768</v>
      </c>
      <c r="C1041" t="s">
        <v>2</v>
      </c>
      <c r="D1041" t="s">
        <v>3</v>
      </c>
      <c r="E1041" s="2">
        <v>1</v>
      </c>
      <c r="O1041">
        <v>1</v>
      </c>
      <c r="X1041" s="2">
        <v>1</v>
      </c>
      <c r="Y1041" t="s">
        <v>4</v>
      </c>
      <c r="AE1041">
        <v>1</v>
      </c>
      <c r="AI1041" s="20">
        <v>5</v>
      </c>
      <c r="AJ1041" s="14" t="s">
        <v>650</v>
      </c>
      <c r="AK1041">
        <v>2</v>
      </c>
    </row>
    <row r="1042" spans="1:38" x14ac:dyDescent="0.3">
      <c r="A1042" s="2">
        <v>1041</v>
      </c>
      <c r="B1042" s="21" t="s">
        <v>768</v>
      </c>
      <c r="C1042" t="s">
        <v>1</v>
      </c>
      <c r="D1042" t="s">
        <v>3</v>
      </c>
      <c r="F1042">
        <v>1</v>
      </c>
      <c r="O1042">
        <v>1</v>
      </c>
      <c r="X1042" s="2">
        <v>1</v>
      </c>
      <c r="Y1042" t="s">
        <v>4</v>
      </c>
      <c r="Z1042">
        <v>1</v>
      </c>
      <c r="AI1042" s="20">
        <v>7</v>
      </c>
      <c r="AJ1042" s="14" t="s">
        <v>651</v>
      </c>
      <c r="AK1042">
        <v>2</v>
      </c>
    </row>
    <row r="1043" spans="1:38" x14ac:dyDescent="0.3">
      <c r="A1043" s="2">
        <v>1042</v>
      </c>
      <c r="B1043" s="21" t="s">
        <v>768</v>
      </c>
      <c r="C1043" t="s">
        <v>1</v>
      </c>
      <c r="D1043" t="s">
        <v>3</v>
      </c>
      <c r="L1043">
        <v>1</v>
      </c>
      <c r="U1043">
        <v>1</v>
      </c>
      <c r="X1043" s="2">
        <v>1</v>
      </c>
      <c r="Y1043" t="s">
        <v>4</v>
      </c>
      <c r="AH1043">
        <v>1</v>
      </c>
      <c r="AI1043" s="20">
        <v>3</v>
      </c>
      <c r="AJ1043" s="14" t="s">
        <v>652</v>
      </c>
      <c r="AK1043">
        <v>12</v>
      </c>
    </row>
    <row r="1044" spans="1:38" x14ac:dyDescent="0.3">
      <c r="A1044" s="2">
        <v>1043</v>
      </c>
      <c r="B1044" s="21" t="s">
        <v>768</v>
      </c>
      <c r="C1044" t="s">
        <v>2</v>
      </c>
      <c r="D1044" t="s">
        <v>3</v>
      </c>
      <c r="F1044">
        <v>1</v>
      </c>
      <c r="U1044">
        <v>1</v>
      </c>
      <c r="X1044" s="2">
        <v>1</v>
      </c>
      <c r="Y1044" t="s">
        <v>3</v>
      </c>
      <c r="AH1044">
        <v>1</v>
      </c>
      <c r="AI1044" s="20">
        <v>10</v>
      </c>
      <c r="AJ1044" s="14" t="s">
        <v>292</v>
      </c>
      <c r="AK1044">
        <v>0</v>
      </c>
    </row>
    <row r="1045" spans="1:38" x14ac:dyDescent="0.3">
      <c r="A1045" s="2">
        <v>1044</v>
      </c>
      <c r="B1045" s="21" t="s">
        <v>768</v>
      </c>
      <c r="C1045" t="s">
        <v>1</v>
      </c>
      <c r="D1045" t="s">
        <v>3</v>
      </c>
      <c r="G1045">
        <v>1</v>
      </c>
      <c r="U1045">
        <v>1</v>
      </c>
      <c r="X1045" s="2">
        <v>1</v>
      </c>
      <c r="Y1045" t="s">
        <v>4</v>
      </c>
      <c r="Z1045">
        <v>1</v>
      </c>
      <c r="AA1045">
        <v>1</v>
      </c>
      <c r="AF1045">
        <v>1</v>
      </c>
      <c r="AI1045" s="20">
        <v>8</v>
      </c>
      <c r="AJ1045" s="14" t="s">
        <v>653</v>
      </c>
      <c r="AK1045">
        <v>5</v>
      </c>
    </row>
    <row r="1046" spans="1:38" x14ac:dyDescent="0.3">
      <c r="A1046" s="2">
        <v>1045</v>
      </c>
      <c r="B1046" s="21" t="s">
        <v>768</v>
      </c>
      <c r="C1046" t="s">
        <v>2</v>
      </c>
      <c r="D1046" t="s">
        <v>3</v>
      </c>
      <c r="L1046">
        <v>1</v>
      </c>
      <c r="U1046">
        <v>1</v>
      </c>
      <c r="X1046" s="2">
        <v>1</v>
      </c>
      <c r="Y1046" t="s">
        <v>4</v>
      </c>
      <c r="AE1046">
        <v>1</v>
      </c>
      <c r="AI1046" s="20">
        <v>6</v>
      </c>
      <c r="AJ1046" s="14" t="s">
        <v>654</v>
      </c>
      <c r="AK1046">
        <v>2</v>
      </c>
    </row>
    <row r="1047" spans="1:38" x14ac:dyDescent="0.3">
      <c r="A1047" s="2">
        <v>1046</v>
      </c>
      <c r="B1047" s="21" t="s">
        <v>768</v>
      </c>
      <c r="C1047" t="s">
        <v>1</v>
      </c>
      <c r="D1047" t="s">
        <v>3</v>
      </c>
      <c r="M1047">
        <v>1</v>
      </c>
      <c r="U1047">
        <v>1</v>
      </c>
      <c r="X1047" s="2">
        <v>1</v>
      </c>
      <c r="Y1047" t="s">
        <v>4</v>
      </c>
      <c r="Z1047">
        <v>1</v>
      </c>
      <c r="AI1047" s="20">
        <v>10</v>
      </c>
      <c r="AJ1047" s="14" t="s">
        <v>584</v>
      </c>
      <c r="AK1047">
        <v>1</v>
      </c>
    </row>
    <row r="1048" spans="1:38" x14ac:dyDescent="0.3">
      <c r="A1048" s="2">
        <v>1047</v>
      </c>
      <c r="B1048" s="21" t="s">
        <v>768</v>
      </c>
      <c r="C1048" t="s">
        <v>2</v>
      </c>
      <c r="D1048" t="s">
        <v>3</v>
      </c>
      <c r="F1048">
        <v>1</v>
      </c>
      <c r="S1048">
        <v>1</v>
      </c>
      <c r="X1048" s="2">
        <v>1</v>
      </c>
      <c r="Y1048" t="s">
        <v>4</v>
      </c>
      <c r="AA1048">
        <v>1</v>
      </c>
      <c r="AI1048" s="20">
        <v>7</v>
      </c>
      <c r="AJ1048" s="14" t="s">
        <v>310</v>
      </c>
      <c r="AK1048">
        <v>2</v>
      </c>
    </row>
    <row r="1049" spans="1:38" x14ac:dyDescent="0.3">
      <c r="A1049" s="2">
        <v>1048</v>
      </c>
      <c r="B1049" s="21" t="s">
        <v>768</v>
      </c>
      <c r="C1049" t="s">
        <v>2</v>
      </c>
      <c r="D1049" t="s">
        <v>4</v>
      </c>
      <c r="F1049">
        <v>1</v>
      </c>
      <c r="O1049">
        <v>1</v>
      </c>
      <c r="X1049" s="2">
        <v>1</v>
      </c>
      <c r="Y1049" t="s">
        <v>4</v>
      </c>
      <c r="AD1049">
        <v>1</v>
      </c>
      <c r="AI1049" s="20">
        <v>10</v>
      </c>
      <c r="AJ1049" s="14" t="s">
        <v>655</v>
      </c>
      <c r="AK1049">
        <v>1</v>
      </c>
    </row>
    <row r="1050" spans="1:38" x14ac:dyDescent="0.3">
      <c r="A1050" s="2">
        <v>1049</v>
      </c>
      <c r="B1050" s="21" t="s">
        <v>768</v>
      </c>
      <c r="C1050" t="s">
        <v>1</v>
      </c>
      <c r="D1050" t="s">
        <v>3</v>
      </c>
      <c r="M1050">
        <v>1</v>
      </c>
      <c r="S1050">
        <v>1</v>
      </c>
      <c r="X1050" s="2">
        <v>1</v>
      </c>
      <c r="Y1050" t="s">
        <v>4</v>
      </c>
      <c r="Z1050">
        <v>1</v>
      </c>
      <c r="AA1050">
        <v>1</v>
      </c>
      <c r="AI1050" s="20">
        <v>8</v>
      </c>
      <c r="AJ1050" s="14" t="s">
        <v>656</v>
      </c>
      <c r="AK1050">
        <v>1</v>
      </c>
    </row>
    <row r="1051" spans="1:38" x14ac:dyDescent="0.3">
      <c r="A1051" s="2">
        <v>1050</v>
      </c>
      <c r="B1051" s="21" t="s">
        <v>768</v>
      </c>
      <c r="C1051" t="s">
        <v>1</v>
      </c>
      <c r="D1051" t="s">
        <v>3</v>
      </c>
      <c r="E1051" s="2">
        <v>1</v>
      </c>
      <c r="U1051">
        <v>1</v>
      </c>
      <c r="X1051" s="2">
        <v>1</v>
      </c>
      <c r="Y1051" t="s">
        <v>4</v>
      </c>
      <c r="Z1051">
        <v>1</v>
      </c>
      <c r="AA1051">
        <v>1</v>
      </c>
      <c r="AI1051" s="20">
        <v>7</v>
      </c>
      <c r="AJ1051" s="14" t="s">
        <v>657</v>
      </c>
      <c r="AK1051">
        <v>2</v>
      </c>
      <c r="AL1051">
        <v>1</v>
      </c>
    </row>
    <row r="1052" spans="1:38" x14ac:dyDescent="0.3">
      <c r="A1052" s="2">
        <v>1051</v>
      </c>
      <c r="B1052" s="21" t="s">
        <v>768</v>
      </c>
      <c r="C1052" t="s">
        <v>2</v>
      </c>
      <c r="D1052" t="s">
        <v>3</v>
      </c>
      <c r="H1052">
        <v>1</v>
      </c>
      <c r="R1052">
        <v>1</v>
      </c>
      <c r="X1052" s="2">
        <v>1</v>
      </c>
      <c r="Y1052" t="s">
        <v>4</v>
      </c>
      <c r="AD1052">
        <v>1</v>
      </c>
      <c r="AI1052" s="20">
        <v>8</v>
      </c>
      <c r="AJ1052" s="14" t="s">
        <v>658</v>
      </c>
      <c r="AK1052">
        <v>0</v>
      </c>
    </row>
    <row r="1053" spans="1:38" x14ac:dyDescent="0.3">
      <c r="A1053" s="2">
        <v>1052</v>
      </c>
      <c r="B1053" s="21" t="s">
        <v>768</v>
      </c>
      <c r="C1053" t="s">
        <v>1</v>
      </c>
      <c r="D1053" t="s">
        <v>4</v>
      </c>
      <c r="L1053">
        <v>1</v>
      </c>
      <c r="U1053">
        <v>1</v>
      </c>
      <c r="X1053" s="2">
        <v>1</v>
      </c>
      <c r="Y1053" t="s">
        <v>4</v>
      </c>
      <c r="AE1053">
        <v>1</v>
      </c>
      <c r="AI1053" s="20">
        <v>5</v>
      </c>
      <c r="AJ1053" s="14" t="s">
        <v>659</v>
      </c>
      <c r="AK1053">
        <v>12</v>
      </c>
    </row>
    <row r="1054" spans="1:38" x14ac:dyDescent="0.3">
      <c r="A1054" s="2">
        <v>1053</v>
      </c>
      <c r="B1054" s="21" t="s">
        <v>768</v>
      </c>
      <c r="C1054" t="s">
        <v>1</v>
      </c>
      <c r="D1054" t="s">
        <v>3</v>
      </c>
      <c r="F1054">
        <v>1</v>
      </c>
      <c r="S1054">
        <v>1</v>
      </c>
      <c r="X1054" s="2">
        <v>1</v>
      </c>
      <c r="Y1054" t="s">
        <v>4</v>
      </c>
      <c r="AG1054">
        <v>1</v>
      </c>
      <c r="AI1054" s="20">
        <v>10</v>
      </c>
      <c r="AJ1054" s="14" t="s">
        <v>660</v>
      </c>
      <c r="AK1054">
        <v>2</v>
      </c>
    </row>
    <row r="1055" spans="1:38" x14ac:dyDescent="0.3">
      <c r="A1055" s="2">
        <v>1054</v>
      </c>
      <c r="B1055" s="21" t="s">
        <v>768</v>
      </c>
      <c r="C1055" t="s">
        <v>2</v>
      </c>
      <c r="D1055" t="s">
        <v>3</v>
      </c>
      <c r="F1055">
        <v>1</v>
      </c>
      <c r="S1055">
        <v>1</v>
      </c>
      <c r="X1055" s="2">
        <v>1</v>
      </c>
      <c r="Y1055" t="s">
        <v>4</v>
      </c>
      <c r="Z1055">
        <v>1</v>
      </c>
      <c r="AA1055">
        <v>1</v>
      </c>
      <c r="AI1055" s="20">
        <v>10</v>
      </c>
      <c r="AJ1055" s="14" t="s">
        <v>661</v>
      </c>
      <c r="AK1055">
        <v>0</v>
      </c>
    </row>
    <row r="1056" spans="1:38" x14ac:dyDescent="0.3">
      <c r="A1056" s="2">
        <v>1055</v>
      </c>
      <c r="B1056" s="21" t="s">
        <v>768</v>
      </c>
      <c r="C1056" t="s">
        <v>2</v>
      </c>
      <c r="D1056" t="s">
        <v>3</v>
      </c>
      <c r="G1056">
        <v>1</v>
      </c>
      <c r="U1056">
        <v>1</v>
      </c>
      <c r="X1056" s="2">
        <v>1</v>
      </c>
      <c r="Y1056" t="s">
        <v>4</v>
      </c>
      <c r="AF1056">
        <v>1</v>
      </c>
      <c r="AI1056" s="20">
        <v>8</v>
      </c>
      <c r="AJ1056" s="14" t="s">
        <v>662</v>
      </c>
      <c r="AK1056">
        <v>2</v>
      </c>
    </row>
    <row r="1057" spans="1:38" x14ac:dyDescent="0.3">
      <c r="A1057" s="2">
        <v>1056</v>
      </c>
      <c r="B1057" s="21" t="s">
        <v>768</v>
      </c>
      <c r="C1057" t="s">
        <v>1</v>
      </c>
      <c r="D1057" t="s">
        <v>3</v>
      </c>
      <c r="F1057">
        <v>1</v>
      </c>
      <c r="U1057">
        <v>1</v>
      </c>
      <c r="X1057" s="2">
        <v>1</v>
      </c>
      <c r="Y1057" t="s">
        <v>4</v>
      </c>
      <c r="AA1057">
        <v>1</v>
      </c>
      <c r="AI1057" s="20">
        <v>8</v>
      </c>
      <c r="AJ1057" s="14" t="s">
        <v>292</v>
      </c>
      <c r="AK1057">
        <v>0</v>
      </c>
    </row>
    <row r="1058" spans="1:38" x14ac:dyDescent="0.3">
      <c r="A1058" s="2">
        <v>1057</v>
      </c>
      <c r="B1058" s="21" t="s">
        <v>768</v>
      </c>
      <c r="C1058" t="s">
        <v>1</v>
      </c>
      <c r="D1058" t="s">
        <v>3</v>
      </c>
      <c r="N1058">
        <v>99</v>
      </c>
      <c r="U1058">
        <v>1</v>
      </c>
      <c r="W1058">
        <v>1</v>
      </c>
      <c r="X1058" s="2">
        <v>1</v>
      </c>
      <c r="Y1058" t="s">
        <v>4</v>
      </c>
      <c r="Z1058">
        <v>1</v>
      </c>
      <c r="AA1058">
        <v>1</v>
      </c>
      <c r="AI1058" s="20">
        <v>4</v>
      </c>
      <c r="AJ1058" s="14" t="s">
        <v>663</v>
      </c>
      <c r="AK1058">
        <v>0</v>
      </c>
    </row>
    <row r="1059" spans="1:38" x14ac:dyDescent="0.3">
      <c r="A1059" s="2">
        <v>1058</v>
      </c>
      <c r="B1059" s="21" t="s">
        <v>768</v>
      </c>
      <c r="C1059" t="s">
        <v>2</v>
      </c>
      <c r="D1059" t="s">
        <v>3</v>
      </c>
      <c r="H1059">
        <v>1</v>
      </c>
      <c r="U1059">
        <v>1</v>
      </c>
      <c r="X1059" s="2">
        <v>1</v>
      </c>
      <c r="Y1059" t="s">
        <v>4</v>
      </c>
      <c r="Z1059">
        <v>1</v>
      </c>
      <c r="AA1059">
        <v>1</v>
      </c>
      <c r="AI1059" s="20">
        <v>8</v>
      </c>
      <c r="AJ1059" s="14" t="s">
        <v>664</v>
      </c>
      <c r="AK1059">
        <v>7</v>
      </c>
    </row>
    <row r="1060" spans="1:38" x14ac:dyDescent="0.3">
      <c r="A1060" s="2">
        <v>1059</v>
      </c>
      <c r="B1060" s="21" t="s">
        <v>768</v>
      </c>
      <c r="C1060" t="s">
        <v>1</v>
      </c>
      <c r="D1060" t="s">
        <v>4</v>
      </c>
      <c r="F1060">
        <v>1</v>
      </c>
      <c r="G1060">
        <v>1</v>
      </c>
      <c r="U1060">
        <v>1</v>
      </c>
      <c r="X1060" s="2">
        <v>1</v>
      </c>
      <c r="Y1060" t="s">
        <v>3</v>
      </c>
      <c r="AE1060">
        <v>1</v>
      </c>
      <c r="AH1060">
        <v>1</v>
      </c>
      <c r="AI1060" s="20">
        <v>7</v>
      </c>
      <c r="AJ1060" s="14" t="s">
        <v>665</v>
      </c>
      <c r="AK1060">
        <v>2</v>
      </c>
    </row>
    <row r="1061" spans="1:38" x14ac:dyDescent="0.3">
      <c r="A1061" s="2">
        <v>1060</v>
      </c>
      <c r="B1061" s="21" t="s">
        <v>768</v>
      </c>
      <c r="C1061" t="s">
        <v>1</v>
      </c>
      <c r="D1061" t="s">
        <v>3</v>
      </c>
      <c r="H1061">
        <v>1</v>
      </c>
      <c r="S1061">
        <v>1</v>
      </c>
      <c r="X1061" s="2">
        <v>1</v>
      </c>
      <c r="Y1061" t="s">
        <v>3</v>
      </c>
      <c r="AD1061">
        <v>1</v>
      </c>
      <c r="AI1061" s="20">
        <v>10</v>
      </c>
      <c r="AJ1061" s="14" t="s">
        <v>666</v>
      </c>
      <c r="AK1061">
        <v>0</v>
      </c>
    </row>
    <row r="1062" spans="1:38" x14ac:dyDescent="0.3">
      <c r="A1062" s="2">
        <v>1061</v>
      </c>
      <c r="B1062" s="21" t="s">
        <v>768</v>
      </c>
      <c r="C1062" t="s">
        <v>1</v>
      </c>
      <c r="D1062" t="s">
        <v>3</v>
      </c>
      <c r="H1062">
        <v>1</v>
      </c>
      <c r="U1062">
        <v>1</v>
      </c>
      <c r="X1062" s="2">
        <v>1</v>
      </c>
      <c r="Y1062" t="s">
        <v>4</v>
      </c>
      <c r="AE1062">
        <v>1</v>
      </c>
      <c r="AI1062" s="20">
        <v>10</v>
      </c>
      <c r="AJ1062" s="14" t="s">
        <v>292</v>
      </c>
      <c r="AK1062">
        <v>0</v>
      </c>
    </row>
    <row r="1063" spans="1:38" x14ac:dyDescent="0.3">
      <c r="A1063" s="2">
        <v>1062</v>
      </c>
      <c r="B1063" s="21" t="s">
        <v>768</v>
      </c>
      <c r="C1063" t="s">
        <v>1</v>
      </c>
      <c r="D1063" t="s">
        <v>4</v>
      </c>
      <c r="M1063">
        <v>1</v>
      </c>
      <c r="U1063">
        <v>1</v>
      </c>
      <c r="X1063" s="2">
        <v>1</v>
      </c>
      <c r="Y1063" t="s">
        <v>3</v>
      </c>
      <c r="AE1063">
        <v>1</v>
      </c>
      <c r="AI1063" s="20">
        <v>10</v>
      </c>
      <c r="AJ1063" s="14" t="s">
        <v>317</v>
      </c>
      <c r="AK1063">
        <v>0</v>
      </c>
    </row>
    <row r="1064" spans="1:38" x14ac:dyDescent="0.3">
      <c r="A1064" s="2">
        <v>1063</v>
      </c>
      <c r="B1064" s="21" t="s">
        <v>768</v>
      </c>
      <c r="C1064" t="s">
        <v>1</v>
      </c>
      <c r="D1064" t="s">
        <v>4</v>
      </c>
      <c r="F1064">
        <v>1</v>
      </c>
      <c r="U1064">
        <v>1</v>
      </c>
      <c r="X1064" s="2">
        <v>1</v>
      </c>
      <c r="Y1064" t="s">
        <v>4</v>
      </c>
      <c r="AE1064">
        <v>1</v>
      </c>
      <c r="AI1064" s="20">
        <v>5</v>
      </c>
      <c r="AJ1064" s="14" t="s">
        <v>667</v>
      </c>
      <c r="AK1064">
        <v>12</v>
      </c>
    </row>
    <row r="1065" spans="1:38" x14ac:dyDescent="0.3">
      <c r="A1065" s="2">
        <v>1064</v>
      </c>
      <c r="B1065" s="21" t="s">
        <v>768</v>
      </c>
      <c r="C1065" t="s">
        <v>1</v>
      </c>
      <c r="D1065" t="s">
        <v>4</v>
      </c>
      <c r="E1065" s="2">
        <v>1</v>
      </c>
      <c r="U1065">
        <v>1</v>
      </c>
      <c r="X1065" s="2">
        <v>1</v>
      </c>
      <c r="Y1065" t="s">
        <v>3</v>
      </c>
      <c r="AA1065">
        <v>1</v>
      </c>
      <c r="AI1065" s="20">
        <v>10</v>
      </c>
      <c r="AJ1065" s="14" t="s">
        <v>668</v>
      </c>
      <c r="AK1065">
        <v>7</v>
      </c>
    </row>
    <row r="1066" spans="1:38" x14ac:dyDescent="0.3">
      <c r="A1066" s="2">
        <v>1065</v>
      </c>
      <c r="B1066" s="21" t="s">
        <v>768</v>
      </c>
      <c r="C1066" t="s">
        <v>1</v>
      </c>
      <c r="D1066" t="s">
        <v>4</v>
      </c>
      <c r="F1066">
        <v>1</v>
      </c>
      <c r="X1066" s="2">
        <v>1</v>
      </c>
      <c r="Y1066" t="s">
        <v>4</v>
      </c>
      <c r="AD1066">
        <v>1</v>
      </c>
      <c r="AI1066" s="20">
        <v>7</v>
      </c>
      <c r="AJ1066" s="14" t="s">
        <v>669</v>
      </c>
      <c r="AK1066">
        <v>2</v>
      </c>
      <c r="AL1066">
        <v>1</v>
      </c>
    </row>
    <row r="1067" spans="1:38" x14ac:dyDescent="0.3">
      <c r="A1067" s="2">
        <v>1066</v>
      </c>
      <c r="B1067" s="21" t="s">
        <v>768</v>
      </c>
      <c r="C1067" t="s">
        <v>2</v>
      </c>
      <c r="D1067" t="s">
        <v>4</v>
      </c>
      <c r="E1067" s="2">
        <v>1</v>
      </c>
      <c r="S1067">
        <v>1</v>
      </c>
      <c r="X1067" s="2">
        <v>1</v>
      </c>
      <c r="Y1067" t="s">
        <v>4</v>
      </c>
      <c r="Z1067">
        <v>1</v>
      </c>
      <c r="AA1067">
        <v>1</v>
      </c>
      <c r="AI1067" s="20">
        <v>10</v>
      </c>
      <c r="AJ1067" s="14" t="s">
        <v>18</v>
      </c>
      <c r="AK1067">
        <v>0</v>
      </c>
    </row>
    <row r="1068" spans="1:38" x14ac:dyDescent="0.3">
      <c r="A1068" s="2">
        <v>1067</v>
      </c>
      <c r="B1068" s="21" t="s">
        <v>768</v>
      </c>
      <c r="C1068" t="s">
        <v>2</v>
      </c>
      <c r="D1068" t="s">
        <v>3</v>
      </c>
      <c r="L1068">
        <v>1</v>
      </c>
      <c r="O1068">
        <v>1</v>
      </c>
      <c r="X1068" s="2">
        <v>1</v>
      </c>
      <c r="Y1068" t="s">
        <v>4</v>
      </c>
      <c r="AB1068">
        <v>1</v>
      </c>
      <c r="AI1068" s="20">
        <v>6</v>
      </c>
      <c r="AJ1068" s="14" t="s">
        <v>670</v>
      </c>
      <c r="AK1068">
        <v>2</v>
      </c>
    </row>
    <row r="1069" spans="1:38" x14ac:dyDescent="0.3">
      <c r="A1069" s="2">
        <v>1068</v>
      </c>
      <c r="B1069" s="21" t="s">
        <v>768</v>
      </c>
      <c r="C1069" t="s">
        <v>1</v>
      </c>
      <c r="D1069" t="s">
        <v>4</v>
      </c>
      <c r="H1069">
        <v>1</v>
      </c>
      <c r="P1069">
        <v>1</v>
      </c>
      <c r="X1069" s="2">
        <v>1</v>
      </c>
      <c r="Y1069" t="s">
        <v>4</v>
      </c>
      <c r="AC1069">
        <v>1</v>
      </c>
      <c r="AI1069" s="20">
        <v>8</v>
      </c>
      <c r="AJ1069" s="14" t="s">
        <v>671</v>
      </c>
      <c r="AK1069">
        <v>5</v>
      </c>
    </row>
    <row r="1070" spans="1:38" x14ac:dyDescent="0.3">
      <c r="A1070" s="2">
        <v>1069</v>
      </c>
      <c r="B1070" s="21" t="s">
        <v>768</v>
      </c>
      <c r="C1070" t="s">
        <v>1</v>
      </c>
      <c r="D1070" t="s">
        <v>3</v>
      </c>
      <c r="M1070">
        <v>1</v>
      </c>
      <c r="X1070" s="2">
        <v>1</v>
      </c>
      <c r="Y1070" t="s">
        <v>4</v>
      </c>
      <c r="AG1070">
        <v>1</v>
      </c>
      <c r="AI1070" s="20">
        <v>10</v>
      </c>
      <c r="AJ1070" s="14" t="s">
        <v>672</v>
      </c>
      <c r="AK1070">
        <v>2</v>
      </c>
    </row>
    <row r="1071" spans="1:38" x14ac:dyDescent="0.3">
      <c r="A1071" s="2">
        <v>1070</v>
      </c>
      <c r="B1071" s="21" t="s">
        <v>768</v>
      </c>
      <c r="C1071" t="s">
        <v>2</v>
      </c>
      <c r="D1071" t="s">
        <v>4</v>
      </c>
      <c r="L1071">
        <v>1</v>
      </c>
      <c r="W1071">
        <v>1</v>
      </c>
      <c r="X1071" s="2">
        <v>1</v>
      </c>
      <c r="Y1071" t="s">
        <v>4</v>
      </c>
      <c r="AB1071">
        <v>1</v>
      </c>
      <c r="AI1071" s="20">
        <v>10</v>
      </c>
      <c r="AJ1071" s="14" t="s">
        <v>673</v>
      </c>
      <c r="AK1071">
        <v>0</v>
      </c>
    </row>
    <row r="1072" spans="1:38" x14ac:dyDescent="0.3">
      <c r="A1072" s="2">
        <v>1071</v>
      </c>
      <c r="B1072" s="21" t="s">
        <v>768</v>
      </c>
      <c r="C1072" t="s">
        <v>1</v>
      </c>
      <c r="D1072" t="s">
        <v>3</v>
      </c>
      <c r="H1072">
        <v>1</v>
      </c>
      <c r="R1072">
        <v>1</v>
      </c>
      <c r="X1072" s="2">
        <v>1</v>
      </c>
      <c r="Y1072" t="s">
        <v>4</v>
      </c>
      <c r="AB1072">
        <v>1</v>
      </c>
      <c r="AH1072">
        <v>1</v>
      </c>
      <c r="AI1072" s="20">
        <v>9</v>
      </c>
      <c r="AJ1072" s="14" t="s">
        <v>674</v>
      </c>
      <c r="AK1072">
        <v>1</v>
      </c>
    </row>
    <row r="1073" spans="1:37" x14ac:dyDescent="0.3">
      <c r="A1073" s="2">
        <v>1072</v>
      </c>
      <c r="B1073" s="21" t="s">
        <v>768</v>
      </c>
      <c r="C1073" t="s">
        <v>2</v>
      </c>
      <c r="D1073" t="s">
        <v>4</v>
      </c>
      <c r="F1073">
        <v>1</v>
      </c>
      <c r="V1073">
        <v>1</v>
      </c>
      <c r="X1073" s="2">
        <v>1</v>
      </c>
      <c r="Y1073" t="s">
        <v>4</v>
      </c>
      <c r="Z1073">
        <v>1</v>
      </c>
      <c r="AA1073">
        <v>1</v>
      </c>
      <c r="AH1073">
        <v>1</v>
      </c>
      <c r="AI1073" s="20">
        <v>10</v>
      </c>
      <c r="AJ1073" s="14" t="s">
        <v>292</v>
      </c>
      <c r="AK1073">
        <v>0</v>
      </c>
    </row>
    <row r="1074" spans="1:37" x14ac:dyDescent="0.3">
      <c r="A1074" s="2">
        <v>1073</v>
      </c>
      <c r="B1074" s="21" t="s">
        <v>768</v>
      </c>
      <c r="C1074" t="s">
        <v>1</v>
      </c>
      <c r="D1074" t="s">
        <v>4</v>
      </c>
      <c r="F1074">
        <v>1</v>
      </c>
      <c r="X1074" s="2">
        <v>1</v>
      </c>
      <c r="Y1074" t="s">
        <v>4</v>
      </c>
      <c r="Z1074">
        <v>1</v>
      </c>
      <c r="AA1074">
        <v>1</v>
      </c>
      <c r="AI1074" s="20">
        <v>9</v>
      </c>
      <c r="AJ1074" s="14" t="s">
        <v>276</v>
      </c>
      <c r="AK1074">
        <v>0</v>
      </c>
    </row>
    <row r="1075" spans="1:37" x14ac:dyDescent="0.3">
      <c r="A1075" s="2">
        <v>1074</v>
      </c>
      <c r="B1075" s="21" t="s">
        <v>768</v>
      </c>
      <c r="C1075" t="s">
        <v>2</v>
      </c>
      <c r="D1075" t="s">
        <v>3</v>
      </c>
      <c r="M1075">
        <v>1</v>
      </c>
      <c r="V1075">
        <v>1</v>
      </c>
      <c r="X1075" s="2">
        <v>1</v>
      </c>
      <c r="Y1075" t="s">
        <v>4</v>
      </c>
      <c r="Z1075">
        <v>1</v>
      </c>
      <c r="AA1075">
        <v>1</v>
      </c>
      <c r="AI1075" s="19" t="s">
        <v>765</v>
      </c>
      <c r="AK1075">
        <v>0</v>
      </c>
    </row>
    <row r="1076" spans="1:37" x14ac:dyDescent="0.3">
      <c r="A1076" s="2">
        <v>1075</v>
      </c>
      <c r="B1076" s="21" t="s">
        <v>768</v>
      </c>
      <c r="C1076" t="s">
        <v>2</v>
      </c>
      <c r="D1076" t="s">
        <v>3</v>
      </c>
      <c r="H1076">
        <v>1</v>
      </c>
      <c r="O1076">
        <v>1</v>
      </c>
      <c r="X1076" s="2">
        <v>1</v>
      </c>
      <c r="Y1076" t="s">
        <v>4</v>
      </c>
      <c r="AF1076">
        <v>1</v>
      </c>
      <c r="AI1076" s="20">
        <v>10</v>
      </c>
      <c r="AJ1076" s="14" t="s">
        <v>317</v>
      </c>
      <c r="AK1076">
        <v>0</v>
      </c>
    </row>
    <row r="1077" spans="1:37" x14ac:dyDescent="0.3">
      <c r="A1077" s="2">
        <v>1076</v>
      </c>
      <c r="B1077" s="21" t="s">
        <v>768</v>
      </c>
      <c r="C1077" t="s">
        <v>2</v>
      </c>
      <c r="D1077" t="s">
        <v>3</v>
      </c>
      <c r="F1077">
        <v>1</v>
      </c>
      <c r="X1077" s="2">
        <v>1</v>
      </c>
      <c r="Y1077" t="s">
        <v>4</v>
      </c>
      <c r="AD1077">
        <v>1</v>
      </c>
      <c r="AI1077" s="20">
        <v>9</v>
      </c>
      <c r="AJ1077" s="14" t="s">
        <v>675</v>
      </c>
      <c r="AK1077">
        <v>12</v>
      </c>
    </row>
    <row r="1078" spans="1:37" x14ac:dyDescent="0.3">
      <c r="A1078" s="2">
        <v>1077</v>
      </c>
      <c r="B1078" s="21" t="s">
        <v>768</v>
      </c>
      <c r="C1078" t="s">
        <v>1</v>
      </c>
      <c r="D1078" t="s">
        <v>3</v>
      </c>
      <c r="H1078">
        <v>1</v>
      </c>
      <c r="P1078">
        <v>1</v>
      </c>
      <c r="X1078" s="2">
        <v>4</v>
      </c>
      <c r="AI1078" s="20">
        <v>10</v>
      </c>
      <c r="AJ1078" s="14" t="s">
        <v>629</v>
      </c>
      <c r="AK1078">
        <v>0</v>
      </c>
    </row>
    <row r="1079" spans="1:37" x14ac:dyDescent="0.3">
      <c r="A1079" s="2">
        <v>1078</v>
      </c>
      <c r="B1079" s="21" t="s">
        <v>768</v>
      </c>
      <c r="C1079" t="s">
        <v>2</v>
      </c>
      <c r="D1079" t="s">
        <v>3</v>
      </c>
      <c r="L1079">
        <v>1</v>
      </c>
      <c r="U1079">
        <v>1</v>
      </c>
      <c r="X1079" s="2">
        <v>1</v>
      </c>
      <c r="Y1079" t="s">
        <v>4</v>
      </c>
      <c r="AB1079">
        <v>1</v>
      </c>
      <c r="AI1079" s="20">
        <v>9</v>
      </c>
      <c r="AJ1079" s="14" t="s">
        <v>676</v>
      </c>
      <c r="AK1079">
        <v>5</v>
      </c>
    </row>
    <row r="1080" spans="1:37" x14ac:dyDescent="0.3">
      <c r="A1080" s="2">
        <v>1079</v>
      </c>
      <c r="B1080" s="21" t="s">
        <v>768</v>
      </c>
      <c r="C1080" t="s">
        <v>1</v>
      </c>
      <c r="D1080" t="s">
        <v>3</v>
      </c>
      <c r="G1080">
        <v>1</v>
      </c>
      <c r="O1080">
        <v>1</v>
      </c>
      <c r="V1080">
        <v>1</v>
      </c>
      <c r="X1080" s="2">
        <v>1</v>
      </c>
      <c r="Y1080" t="s">
        <v>3</v>
      </c>
      <c r="AE1080">
        <v>1</v>
      </c>
      <c r="AI1080" s="20">
        <v>10</v>
      </c>
      <c r="AJ1080" s="14" t="s">
        <v>276</v>
      </c>
      <c r="AK1080">
        <v>0</v>
      </c>
    </row>
    <row r="1081" spans="1:37" x14ac:dyDescent="0.3">
      <c r="A1081" s="2">
        <v>1080</v>
      </c>
      <c r="B1081" s="21" t="s">
        <v>768</v>
      </c>
      <c r="C1081" t="s">
        <v>1</v>
      </c>
      <c r="D1081" t="s">
        <v>4</v>
      </c>
      <c r="H1081">
        <v>1</v>
      </c>
      <c r="P1081">
        <v>1</v>
      </c>
      <c r="X1081" s="2">
        <v>1</v>
      </c>
      <c r="Y1081" t="s">
        <v>3</v>
      </c>
      <c r="AD1081">
        <v>1</v>
      </c>
      <c r="AI1081" s="20">
        <v>10</v>
      </c>
      <c r="AJ1081" s="14" t="s">
        <v>677</v>
      </c>
      <c r="AK1081">
        <v>0</v>
      </c>
    </row>
    <row r="1082" spans="1:37" x14ac:dyDescent="0.3">
      <c r="A1082" s="2">
        <v>1081</v>
      </c>
      <c r="B1082" s="21" t="s">
        <v>768</v>
      </c>
      <c r="C1082" t="s">
        <v>1</v>
      </c>
      <c r="D1082" t="s">
        <v>3</v>
      </c>
      <c r="F1082">
        <v>1</v>
      </c>
      <c r="Q1082">
        <v>1</v>
      </c>
      <c r="V1082">
        <v>1</v>
      </c>
      <c r="X1082" s="2">
        <v>1</v>
      </c>
      <c r="Y1082" t="s">
        <v>4</v>
      </c>
      <c r="AE1082">
        <v>1</v>
      </c>
      <c r="AF1082">
        <v>1</v>
      </c>
      <c r="AI1082" s="20">
        <v>9</v>
      </c>
      <c r="AJ1082" s="14" t="s">
        <v>629</v>
      </c>
      <c r="AK1082">
        <v>0</v>
      </c>
    </row>
    <row r="1083" spans="1:37" x14ac:dyDescent="0.3">
      <c r="A1083" s="2">
        <v>1082</v>
      </c>
      <c r="B1083" s="21" t="s">
        <v>768</v>
      </c>
      <c r="C1083" t="s">
        <v>1</v>
      </c>
      <c r="D1083" t="s">
        <v>3</v>
      </c>
      <c r="F1083">
        <v>1</v>
      </c>
      <c r="S1083">
        <v>1</v>
      </c>
      <c r="X1083" s="2">
        <v>1</v>
      </c>
      <c r="Y1083" t="s">
        <v>4</v>
      </c>
      <c r="Z1083">
        <v>1</v>
      </c>
      <c r="AA1083">
        <v>1</v>
      </c>
      <c r="AH1083">
        <v>1</v>
      </c>
      <c r="AI1083" s="20">
        <v>9</v>
      </c>
      <c r="AJ1083" s="14" t="s">
        <v>490</v>
      </c>
      <c r="AK1083">
        <v>1</v>
      </c>
    </row>
    <row r="1084" spans="1:37" x14ac:dyDescent="0.3">
      <c r="A1084" s="2">
        <v>1083</v>
      </c>
      <c r="B1084" s="21" t="s">
        <v>768</v>
      </c>
      <c r="C1084" t="s">
        <v>1</v>
      </c>
      <c r="D1084" t="s">
        <v>3</v>
      </c>
      <c r="E1084" s="2">
        <v>1</v>
      </c>
      <c r="V1084">
        <v>1</v>
      </c>
      <c r="X1084" s="2">
        <v>1</v>
      </c>
      <c r="Y1084" t="s">
        <v>4</v>
      </c>
      <c r="Z1084">
        <v>1</v>
      </c>
      <c r="AA1084">
        <v>1</v>
      </c>
      <c r="AI1084" s="20">
        <v>8</v>
      </c>
      <c r="AJ1084" s="14" t="s">
        <v>678</v>
      </c>
      <c r="AK1084">
        <v>0</v>
      </c>
    </row>
    <row r="1085" spans="1:37" x14ac:dyDescent="0.3">
      <c r="A1085" s="2">
        <v>1084</v>
      </c>
      <c r="B1085" s="21" t="s">
        <v>768</v>
      </c>
      <c r="C1085" t="s">
        <v>2</v>
      </c>
      <c r="D1085" t="s">
        <v>3</v>
      </c>
      <c r="F1085">
        <v>1</v>
      </c>
      <c r="S1085">
        <v>1</v>
      </c>
      <c r="V1085">
        <v>1</v>
      </c>
      <c r="X1085" s="2">
        <v>3</v>
      </c>
      <c r="Z1085">
        <v>1</v>
      </c>
      <c r="AA1085">
        <v>1</v>
      </c>
      <c r="AI1085" s="20">
        <v>9</v>
      </c>
      <c r="AJ1085" s="14" t="s">
        <v>292</v>
      </c>
      <c r="AK1085">
        <v>0</v>
      </c>
    </row>
    <row r="1086" spans="1:37" x14ac:dyDescent="0.3">
      <c r="A1086" s="2">
        <v>1085</v>
      </c>
      <c r="B1086" s="21" t="s">
        <v>768</v>
      </c>
      <c r="C1086" t="s">
        <v>1</v>
      </c>
      <c r="D1086" t="s">
        <v>3</v>
      </c>
      <c r="H1086">
        <v>1</v>
      </c>
      <c r="S1086">
        <v>1</v>
      </c>
      <c r="X1086" s="2">
        <v>1</v>
      </c>
      <c r="Y1086" t="s">
        <v>4</v>
      </c>
      <c r="AD1086">
        <v>1</v>
      </c>
      <c r="AI1086" s="19"/>
      <c r="AJ1086" s="14" t="s">
        <v>679</v>
      </c>
      <c r="AK1086">
        <v>0</v>
      </c>
    </row>
    <row r="1087" spans="1:37" x14ac:dyDescent="0.3">
      <c r="A1087" s="2">
        <v>1086</v>
      </c>
      <c r="B1087" s="21" t="s">
        <v>768</v>
      </c>
      <c r="C1087" t="s">
        <v>2</v>
      </c>
      <c r="D1087" t="s">
        <v>3</v>
      </c>
      <c r="H1087">
        <v>1</v>
      </c>
      <c r="O1087">
        <v>1</v>
      </c>
      <c r="X1087" s="2">
        <v>1</v>
      </c>
      <c r="Y1087" t="s">
        <v>4</v>
      </c>
      <c r="AE1087">
        <v>1</v>
      </c>
      <c r="AG1087">
        <v>1</v>
      </c>
      <c r="AH1087">
        <v>1</v>
      </c>
      <c r="AI1087" s="20">
        <v>7</v>
      </c>
      <c r="AJ1087" s="14" t="s">
        <v>680</v>
      </c>
      <c r="AK1087">
        <v>1</v>
      </c>
    </row>
    <row r="1088" spans="1:37" x14ac:dyDescent="0.3">
      <c r="A1088" s="2">
        <v>1087</v>
      </c>
      <c r="B1088" s="21" t="s">
        <v>768</v>
      </c>
      <c r="C1088" t="s">
        <v>2</v>
      </c>
      <c r="D1088" t="s">
        <v>3</v>
      </c>
      <c r="H1088">
        <v>1</v>
      </c>
      <c r="O1088">
        <v>1</v>
      </c>
      <c r="X1088" s="2">
        <v>1</v>
      </c>
      <c r="Y1088" t="s">
        <v>4</v>
      </c>
      <c r="Z1088">
        <v>1</v>
      </c>
      <c r="AH1088">
        <v>1</v>
      </c>
      <c r="AI1088" s="20">
        <v>7</v>
      </c>
      <c r="AJ1088" s="14" t="s">
        <v>681</v>
      </c>
      <c r="AK1088">
        <v>2</v>
      </c>
    </row>
    <row r="1089" spans="1:38" x14ac:dyDescent="0.3">
      <c r="A1089" s="2">
        <v>1088</v>
      </c>
      <c r="B1089" s="21" t="s">
        <v>768</v>
      </c>
      <c r="C1089" t="s">
        <v>2</v>
      </c>
      <c r="D1089" t="s">
        <v>3</v>
      </c>
      <c r="L1089">
        <v>1</v>
      </c>
      <c r="O1089">
        <v>1</v>
      </c>
      <c r="X1089" s="2">
        <v>1</v>
      </c>
      <c r="Y1089" t="s">
        <v>4</v>
      </c>
      <c r="AH1089">
        <v>1</v>
      </c>
      <c r="AI1089" s="20">
        <v>8</v>
      </c>
      <c r="AJ1089" s="14" t="s">
        <v>682</v>
      </c>
      <c r="AK1089">
        <v>2</v>
      </c>
    </row>
    <row r="1090" spans="1:38" x14ac:dyDescent="0.3">
      <c r="A1090" s="2">
        <v>1089</v>
      </c>
      <c r="B1090" s="21" t="s">
        <v>768</v>
      </c>
      <c r="C1090" t="s">
        <v>2</v>
      </c>
      <c r="D1090" t="s">
        <v>3</v>
      </c>
      <c r="F1090">
        <v>1</v>
      </c>
      <c r="V1090">
        <v>1</v>
      </c>
      <c r="X1090" s="2">
        <v>1</v>
      </c>
      <c r="Y1090" t="s">
        <v>4</v>
      </c>
      <c r="Z1090">
        <v>1</v>
      </c>
      <c r="AA1090">
        <v>1</v>
      </c>
      <c r="AH1090">
        <v>1</v>
      </c>
      <c r="AI1090" s="20">
        <v>10</v>
      </c>
      <c r="AJ1090" s="14" t="s">
        <v>683</v>
      </c>
      <c r="AK1090">
        <v>0</v>
      </c>
    </row>
    <row r="1091" spans="1:38" x14ac:dyDescent="0.3">
      <c r="A1091" s="2">
        <v>1090</v>
      </c>
      <c r="B1091" s="21" t="s">
        <v>768</v>
      </c>
      <c r="C1091" t="s">
        <v>2</v>
      </c>
      <c r="D1091" t="s">
        <v>4</v>
      </c>
      <c r="F1091">
        <v>1</v>
      </c>
      <c r="L1091">
        <v>1</v>
      </c>
      <c r="U1091">
        <v>1</v>
      </c>
      <c r="X1091" s="2">
        <v>1</v>
      </c>
      <c r="Y1091" t="s">
        <v>4</v>
      </c>
      <c r="AA1091">
        <v>1</v>
      </c>
      <c r="AH1091">
        <v>1</v>
      </c>
      <c r="AI1091" s="20">
        <v>8</v>
      </c>
      <c r="AJ1091" s="14" t="s">
        <v>684</v>
      </c>
      <c r="AK1091">
        <v>1</v>
      </c>
    </row>
    <row r="1092" spans="1:38" x14ac:dyDescent="0.3">
      <c r="A1092" s="2">
        <v>1091</v>
      </c>
      <c r="B1092" s="21" t="s">
        <v>769</v>
      </c>
      <c r="C1092" s="3" t="s">
        <v>2</v>
      </c>
      <c r="D1092" s="3" t="s">
        <v>3</v>
      </c>
      <c r="E1092" s="12"/>
      <c r="F1092" s="3">
        <v>1</v>
      </c>
      <c r="G1092" s="3"/>
      <c r="H1092" s="3"/>
      <c r="I1092" s="3"/>
      <c r="J1092" s="3"/>
      <c r="M1092" s="3"/>
      <c r="N1092" s="3"/>
      <c r="O1092" s="3"/>
      <c r="P1092" s="3"/>
      <c r="Q1092" s="3"/>
      <c r="R1092" s="3"/>
      <c r="S1092" s="3"/>
      <c r="T1092" s="3"/>
      <c r="U1092" s="3"/>
      <c r="V1092" s="3">
        <v>1</v>
      </c>
      <c r="W1092" s="3"/>
      <c r="X1092" s="12">
        <v>1</v>
      </c>
      <c r="Y1092" s="3" t="s">
        <v>4</v>
      </c>
      <c r="Z1092" s="12">
        <v>1</v>
      </c>
      <c r="AA1092" s="12"/>
      <c r="AB1092" s="12"/>
      <c r="AC1092" s="12"/>
      <c r="AD1092" s="12"/>
      <c r="AE1092" s="12"/>
      <c r="AF1092" s="12"/>
      <c r="AG1092" s="12"/>
      <c r="AH1092" s="12"/>
      <c r="AI1092" s="3">
        <v>9</v>
      </c>
      <c r="AK1092" s="3"/>
      <c r="AL1092" s="3"/>
    </row>
    <row r="1093" spans="1:38" x14ac:dyDescent="0.3">
      <c r="A1093" s="2">
        <v>1092</v>
      </c>
      <c r="B1093" s="21" t="s">
        <v>769</v>
      </c>
      <c r="C1093" s="3" t="s">
        <v>1</v>
      </c>
      <c r="D1093" s="3" t="s">
        <v>4</v>
      </c>
      <c r="E1093" s="12"/>
      <c r="F1093" s="3">
        <v>1</v>
      </c>
      <c r="G1093" s="3"/>
      <c r="H1093" s="3"/>
      <c r="I1093" s="3"/>
      <c r="J1093" s="3"/>
      <c r="M1093" s="3"/>
      <c r="N1093" s="3"/>
      <c r="O1093" s="3"/>
      <c r="P1093" s="3"/>
      <c r="Q1093" s="3"/>
      <c r="R1093" s="3"/>
      <c r="S1093" s="3"/>
      <c r="T1093" s="3"/>
      <c r="U1093" s="3"/>
      <c r="V1093" s="3"/>
      <c r="W1093" s="3"/>
      <c r="X1093" s="12">
        <v>1</v>
      </c>
      <c r="Y1093" s="3" t="s">
        <v>4</v>
      </c>
      <c r="Z1093" s="12"/>
      <c r="AA1093" s="12"/>
      <c r="AB1093" s="12"/>
      <c r="AC1093" s="12"/>
      <c r="AD1093" s="12">
        <v>1</v>
      </c>
      <c r="AE1093" s="12"/>
      <c r="AF1093" s="12"/>
      <c r="AG1093" s="12"/>
      <c r="AH1093" s="12"/>
      <c r="AI1093" s="3">
        <v>5</v>
      </c>
      <c r="AJ1093" s="14" t="s">
        <v>685</v>
      </c>
      <c r="AK1093" s="3">
        <v>12</v>
      </c>
      <c r="AL1093" s="3"/>
    </row>
    <row r="1094" spans="1:38" ht="15.6" x14ac:dyDescent="0.3">
      <c r="A1094" s="2">
        <v>1093</v>
      </c>
      <c r="B1094" s="21" t="s">
        <v>769</v>
      </c>
      <c r="C1094" s="3" t="s">
        <v>2</v>
      </c>
      <c r="D1094" s="3" t="s">
        <v>3</v>
      </c>
      <c r="E1094" s="12"/>
      <c r="F1094" s="3">
        <v>1</v>
      </c>
      <c r="G1094" s="3">
        <v>1</v>
      </c>
      <c r="H1094" s="3">
        <v>1</v>
      </c>
      <c r="I1094" s="3"/>
      <c r="J1094" s="3"/>
      <c r="M1094" s="3"/>
      <c r="N1094" s="3"/>
      <c r="O1094" s="3"/>
      <c r="P1094" s="3"/>
      <c r="Q1094" s="3"/>
      <c r="R1094" s="3"/>
      <c r="S1094" s="3"/>
      <c r="T1094" s="3"/>
      <c r="U1094" s="3"/>
      <c r="V1094" s="3"/>
      <c r="W1094" s="3">
        <v>1</v>
      </c>
      <c r="X1094" s="12">
        <v>1</v>
      </c>
      <c r="Y1094" s="3" t="s">
        <v>4</v>
      </c>
      <c r="Z1094" s="12"/>
      <c r="AA1094" s="12"/>
      <c r="AB1094" s="12">
        <v>1</v>
      </c>
      <c r="AC1094" s="12"/>
      <c r="AD1094" s="12"/>
      <c r="AE1094" s="12"/>
      <c r="AF1094" s="12"/>
      <c r="AG1094" s="12"/>
      <c r="AH1094" s="12"/>
      <c r="AI1094" s="3">
        <v>1</v>
      </c>
      <c r="AJ1094" s="16" t="s">
        <v>686</v>
      </c>
      <c r="AK1094" s="3">
        <v>5</v>
      </c>
      <c r="AL1094" s="3"/>
    </row>
    <row r="1095" spans="1:38" x14ac:dyDescent="0.3">
      <c r="A1095" s="2">
        <v>1094</v>
      </c>
      <c r="B1095" s="21" t="s">
        <v>769</v>
      </c>
      <c r="C1095" s="3" t="s">
        <v>1</v>
      </c>
      <c r="D1095" s="3" t="s">
        <v>3</v>
      </c>
      <c r="E1095" s="12">
        <v>1</v>
      </c>
      <c r="F1095" s="3"/>
      <c r="G1095" s="3"/>
      <c r="H1095" s="3"/>
      <c r="I1095" s="3"/>
      <c r="J1095" s="3"/>
      <c r="M1095" s="3"/>
      <c r="N1095" s="3"/>
      <c r="O1095" s="3">
        <v>1</v>
      </c>
      <c r="P1095" s="3"/>
      <c r="Q1095" s="3"/>
      <c r="R1095" s="3"/>
      <c r="S1095" s="3"/>
      <c r="T1095" s="3"/>
      <c r="U1095" s="3"/>
      <c r="V1095" s="3">
        <v>1</v>
      </c>
      <c r="W1095" s="3"/>
      <c r="X1095" s="12">
        <v>1</v>
      </c>
      <c r="Y1095" s="3" t="s">
        <v>4</v>
      </c>
      <c r="Z1095" s="12"/>
      <c r="AA1095" s="12"/>
      <c r="AB1095" s="12"/>
      <c r="AC1095" s="12"/>
      <c r="AD1095" s="12">
        <v>1</v>
      </c>
      <c r="AE1095" s="12"/>
      <c r="AF1095" s="12"/>
      <c r="AG1095" s="12"/>
      <c r="AH1095" s="12"/>
      <c r="AI1095" s="3">
        <v>8</v>
      </c>
      <c r="AK1095" s="3"/>
      <c r="AL1095" s="3"/>
    </row>
    <row r="1096" spans="1:38" x14ac:dyDescent="0.3">
      <c r="A1096" s="2">
        <v>1095</v>
      </c>
      <c r="B1096" s="21" t="s">
        <v>769</v>
      </c>
      <c r="C1096" s="3" t="s">
        <v>2</v>
      </c>
      <c r="D1096" s="3" t="s">
        <v>3</v>
      </c>
      <c r="E1096" s="12"/>
      <c r="F1096" s="3"/>
      <c r="G1096" s="3"/>
      <c r="H1096" s="3"/>
      <c r="I1096" s="3"/>
      <c r="J1096" s="3"/>
      <c r="M1096" s="3"/>
      <c r="N1096" s="3">
        <v>99</v>
      </c>
      <c r="O1096" s="3"/>
      <c r="P1096" s="3"/>
      <c r="Q1096" s="3"/>
      <c r="R1096" s="3"/>
      <c r="S1096" s="3"/>
      <c r="T1096" s="3"/>
      <c r="U1096" s="3">
        <v>1</v>
      </c>
      <c r="V1096" s="3"/>
      <c r="W1096" s="3"/>
      <c r="X1096" s="12">
        <v>1</v>
      </c>
      <c r="Y1096" s="3" t="s">
        <v>4</v>
      </c>
      <c r="Z1096" s="12"/>
      <c r="AA1096" s="12"/>
      <c r="AB1096" s="12"/>
      <c r="AC1096" s="12"/>
      <c r="AD1096" s="12">
        <v>1</v>
      </c>
      <c r="AE1096" s="12"/>
      <c r="AF1096" s="12"/>
      <c r="AG1096" s="12"/>
      <c r="AH1096" s="12"/>
      <c r="AI1096" s="3">
        <v>9</v>
      </c>
      <c r="AK1096" s="3"/>
      <c r="AL1096" s="3"/>
    </row>
    <row r="1097" spans="1:38" x14ac:dyDescent="0.3">
      <c r="A1097" s="2">
        <v>1096</v>
      </c>
      <c r="B1097" s="21" t="s">
        <v>769</v>
      </c>
      <c r="C1097" s="3" t="s">
        <v>1</v>
      </c>
      <c r="D1097" s="3" t="s">
        <v>3</v>
      </c>
      <c r="E1097" s="12"/>
      <c r="F1097" s="3">
        <v>1</v>
      </c>
      <c r="G1097" s="3"/>
      <c r="H1097" s="3"/>
      <c r="I1097" s="3"/>
      <c r="J1097" s="3"/>
      <c r="M1097" s="3"/>
      <c r="N1097" s="3"/>
      <c r="O1097" s="3"/>
      <c r="P1097" s="3"/>
      <c r="Q1097" s="3"/>
      <c r="R1097" s="3"/>
      <c r="S1097" s="3">
        <v>1</v>
      </c>
      <c r="T1097" s="3"/>
      <c r="U1097" s="3"/>
      <c r="V1097" s="3">
        <v>1</v>
      </c>
      <c r="W1097" s="3"/>
      <c r="X1097" s="12">
        <v>1</v>
      </c>
      <c r="Y1097" s="3" t="s">
        <v>4</v>
      </c>
      <c r="Z1097" s="12">
        <v>1</v>
      </c>
      <c r="AA1097" s="12">
        <v>1</v>
      </c>
      <c r="AB1097" s="12"/>
      <c r="AC1097" s="12"/>
      <c r="AD1097" s="12"/>
      <c r="AE1097" s="12"/>
      <c r="AF1097" s="12"/>
      <c r="AG1097" s="12"/>
      <c r="AH1097" s="12"/>
      <c r="AI1097" s="3">
        <v>5</v>
      </c>
      <c r="AJ1097" s="14" t="s">
        <v>687</v>
      </c>
      <c r="AK1097" s="3">
        <v>2</v>
      </c>
      <c r="AL1097" s="3"/>
    </row>
    <row r="1098" spans="1:38" x14ac:dyDescent="0.3">
      <c r="A1098" s="2">
        <v>1097</v>
      </c>
      <c r="B1098" s="21" t="s">
        <v>769</v>
      </c>
      <c r="C1098" s="3" t="s">
        <v>2</v>
      </c>
      <c r="D1098" s="3" t="s">
        <v>4</v>
      </c>
      <c r="E1098" s="12"/>
      <c r="F1098" s="3"/>
      <c r="G1098" s="3"/>
      <c r="H1098" s="3">
        <v>1</v>
      </c>
      <c r="I1098" s="3"/>
      <c r="J1098" s="3"/>
      <c r="M1098" s="3"/>
      <c r="N1098" s="3"/>
      <c r="O1098" s="3"/>
      <c r="P1098" s="3">
        <v>1</v>
      </c>
      <c r="Q1098" s="3"/>
      <c r="R1098" s="3"/>
      <c r="S1098" s="3"/>
      <c r="T1098" s="3"/>
      <c r="U1098" s="3"/>
      <c r="V1098" s="3"/>
      <c r="W1098" s="3"/>
      <c r="X1098" s="12">
        <v>1</v>
      </c>
      <c r="Y1098" s="3" t="s">
        <v>4</v>
      </c>
      <c r="Z1098" s="12"/>
      <c r="AA1098" s="12"/>
      <c r="AB1098" s="12"/>
      <c r="AC1098" s="12"/>
      <c r="AD1098" s="12">
        <v>1</v>
      </c>
      <c r="AE1098" s="12"/>
      <c r="AF1098" s="12"/>
      <c r="AG1098" s="12"/>
      <c r="AH1098" s="12"/>
      <c r="AI1098" s="3">
        <v>0</v>
      </c>
      <c r="AK1098" s="3"/>
      <c r="AL1098" s="3"/>
    </row>
    <row r="1099" spans="1:38" x14ac:dyDescent="0.3">
      <c r="A1099" s="2">
        <v>1098</v>
      </c>
      <c r="B1099" s="21" t="s">
        <v>769</v>
      </c>
      <c r="C1099" s="3" t="s">
        <v>2</v>
      </c>
      <c r="D1099" s="3" t="s">
        <v>4</v>
      </c>
      <c r="E1099" s="12">
        <v>1</v>
      </c>
      <c r="F1099" s="3"/>
      <c r="G1099" s="3"/>
      <c r="H1099" s="3"/>
      <c r="I1099" s="3"/>
      <c r="J1099" s="3"/>
      <c r="M1099" s="3"/>
      <c r="N1099" s="3"/>
      <c r="O1099" s="3"/>
      <c r="P1099" s="3"/>
      <c r="Q1099" s="3"/>
      <c r="R1099" s="3"/>
      <c r="S1099" s="3"/>
      <c r="T1099" s="3"/>
      <c r="U1099" s="3"/>
      <c r="V1099" s="3"/>
      <c r="W1099" s="3">
        <v>1</v>
      </c>
      <c r="X1099" s="12">
        <v>1</v>
      </c>
      <c r="Y1099" s="3" t="s">
        <v>4</v>
      </c>
      <c r="Z1099" s="12"/>
      <c r="AA1099" s="12">
        <v>1</v>
      </c>
      <c r="AB1099" s="12"/>
      <c r="AC1099" s="12"/>
      <c r="AD1099" s="12"/>
      <c r="AE1099" s="12"/>
      <c r="AF1099" s="12"/>
      <c r="AG1099" s="12"/>
      <c r="AH1099" s="12"/>
      <c r="AI1099" s="19" t="s">
        <v>765</v>
      </c>
      <c r="AK1099" s="3"/>
      <c r="AL1099" s="3"/>
    </row>
    <row r="1100" spans="1:38" x14ac:dyDescent="0.3">
      <c r="A1100" s="2">
        <v>1099</v>
      </c>
      <c r="B1100" s="21" t="s">
        <v>769</v>
      </c>
      <c r="C1100" s="3" t="s">
        <v>2</v>
      </c>
      <c r="D1100" s="3" t="s">
        <v>4</v>
      </c>
      <c r="E1100" s="12">
        <v>1</v>
      </c>
      <c r="F1100" s="3"/>
      <c r="G1100" s="3"/>
      <c r="H1100" s="3"/>
      <c r="I1100" s="3"/>
      <c r="J1100" s="3"/>
      <c r="M1100" s="3"/>
      <c r="N1100" s="3"/>
      <c r="O1100" s="3"/>
      <c r="P1100" s="3"/>
      <c r="Q1100" s="3"/>
      <c r="R1100" s="3"/>
      <c r="S1100" s="3"/>
      <c r="T1100" s="3"/>
      <c r="U1100" s="3"/>
      <c r="V1100" s="3">
        <v>1</v>
      </c>
      <c r="W1100" s="3"/>
      <c r="X1100" s="12">
        <v>1</v>
      </c>
      <c r="Y1100" s="3" t="s">
        <v>4</v>
      </c>
      <c r="Z1100" s="12"/>
      <c r="AA1100" s="12"/>
      <c r="AB1100" s="12"/>
      <c r="AC1100" s="12"/>
      <c r="AD1100" s="12"/>
      <c r="AE1100" s="12">
        <v>1</v>
      </c>
      <c r="AF1100" s="12"/>
      <c r="AG1100" s="12"/>
      <c r="AH1100" s="12"/>
      <c r="AI1100" s="3">
        <v>4</v>
      </c>
      <c r="AK1100" s="3"/>
      <c r="AL1100" s="3"/>
    </row>
    <row r="1101" spans="1:38" x14ac:dyDescent="0.3">
      <c r="A1101" s="2">
        <v>1100</v>
      </c>
      <c r="B1101" s="21" t="s">
        <v>769</v>
      </c>
      <c r="C1101" s="3" t="s">
        <v>2</v>
      </c>
      <c r="D1101" s="3" t="s">
        <v>4</v>
      </c>
      <c r="E1101" s="12"/>
      <c r="F1101" s="3"/>
      <c r="G1101" s="3"/>
      <c r="H1101" s="3">
        <v>1</v>
      </c>
      <c r="I1101" s="3"/>
      <c r="J1101" s="3"/>
      <c r="M1101" s="3"/>
      <c r="N1101" s="3"/>
      <c r="O1101" s="3"/>
      <c r="P1101" s="3"/>
      <c r="Q1101" s="3"/>
      <c r="R1101" s="3"/>
      <c r="S1101" s="3"/>
      <c r="T1101" s="3"/>
      <c r="U1101" s="3">
        <v>1</v>
      </c>
      <c r="V1101" s="3"/>
      <c r="W1101" s="3"/>
      <c r="X1101" s="12">
        <v>1</v>
      </c>
      <c r="Y1101" s="3" t="s">
        <v>4</v>
      </c>
      <c r="Z1101" s="12"/>
      <c r="AA1101" s="12"/>
      <c r="AB1101" s="12">
        <v>1</v>
      </c>
      <c r="AC1101" s="12"/>
      <c r="AD1101" s="12"/>
      <c r="AE1101" s="12"/>
      <c r="AF1101" s="12"/>
      <c r="AG1101" s="12"/>
      <c r="AH1101" s="12"/>
      <c r="AI1101" s="3">
        <v>4</v>
      </c>
      <c r="AJ1101" s="14" t="s">
        <v>688</v>
      </c>
      <c r="AK1101" s="3">
        <v>2</v>
      </c>
      <c r="AL1101" s="3"/>
    </row>
    <row r="1102" spans="1:38" x14ac:dyDescent="0.3">
      <c r="A1102" s="2">
        <v>1101</v>
      </c>
      <c r="B1102" s="21" t="s">
        <v>769</v>
      </c>
      <c r="C1102" s="3" t="s">
        <v>2</v>
      </c>
      <c r="D1102" s="3" t="s">
        <v>4</v>
      </c>
      <c r="E1102" s="12">
        <v>1</v>
      </c>
      <c r="F1102" s="3"/>
      <c r="G1102" s="3"/>
      <c r="H1102" s="3"/>
      <c r="I1102" s="3"/>
      <c r="J1102" s="3"/>
      <c r="M1102" s="3"/>
      <c r="N1102" s="3"/>
      <c r="O1102" s="3"/>
      <c r="P1102" s="3"/>
      <c r="Q1102" s="3"/>
      <c r="R1102" s="3"/>
      <c r="S1102" s="3"/>
      <c r="T1102" s="3"/>
      <c r="U1102" s="3"/>
      <c r="V1102" s="3">
        <v>1</v>
      </c>
      <c r="W1102" s="3"/>
      <c r="X1102" s="12">
        <v>1</v>
      </c>
      <c r="Y1102" s="3" t="s">
        <v>4</v>
      </c>
      <c r="Z1102" s="12">
        <v>1</v>
      </c>
      <c r="AA1102" s="12">
        <v>1</v>
      </c>
      <c r="AB1102" s="12"/>
      <c r="AC1102" s="12"/>
      <c r="AD1102" s="12"/>
      <c r="AE1102" s="12"/>
      <c r="AF1102" s="12"/>
      <c r="AG1102" s="12"/>
      <c r="AH1102" s="12"/>
      <c r="AI1102" s="3">
        <v>10</v>
      </c>
      <c r="AJ1102" s="14" t="s">
        <v>689</v>
      </c>
      <c r="AK1102" s="3">
        <v>12</v>
      </c>
      <c r="AL1102" s="3">
        <v>7</v>
      </c>
    </row>
    <row r="1103" spans="1:38" x14ac:dyDescent="0.3">
      <c r="A1103" s="2">
        <v>1102</v>
      </c>
      <c r="B1103" s="21" t="s">
        <v>769</v>
      </c>
      <c r="C1103" s="3" t="s">
        <v>2</v>
      </c>
      <c r="D1103" s="3" t="s">
        <v>3</v>
      </c>
      <c r="E1103" s="12"/>
      <c r="F1103" s="3"/>
      <c r="G1103" s="3"/>
      <c r="H1103" s="3">
        <v>1</v>
      </c>
      <c r="I1103" s="3"/>
      <c r="J1103" s="3"/>
      <c r="M1103" s="3"/>
      <c r="N1103" s="3"/>
      <c r="O1103" s="3">
        <v>1</v>
      </c>
      <c r="P1103" s="3"/>
      <c r="Q1103" s="3"/>
      <c r="R1103" s="3"/>
      <c r="S1103" s="3"/>
      <c r="T1103" s="3"/>
      <c r="U1103" s="3"/>
      <c r="V1103" s="3"/>
      <c r="W1103" s="3"/>
      <c r="X1103" s="12">
        <v>1</v>
      </c>
      <c r="Y1103" s="3" t="s">
        <v>4</v>
      </c>
      <c r="Z1103" s="12"/>
      <c r="AA1103" s="12"/>
      <c r="AB1103" s="12">
        <v>1</v>
      </c>
      <c r="AC1103" s="12"/>
      <c r="AD1103" s="12"/>
      <c r="AE1103" s="12"/>
      <c r="AF1103" s="12"/>
      <c r="AG1103" s="12"/>
      <c r="AH1103" s="12"/>
      <c r="AI1103" s="3">
        <v>2</v>
      </c>
      <c r="AK1103" s="3"/>
      <c r="AL1103" s="3"/>
    </row>
    <row r="1104" spans="1:38" x14ac:dyDescent="0.3">
      <c r="A1104" s="2">
        <v>1103</v>
      </c>
      <c r="B1104" s="21" t="s">
        <v>769</v>
      </c>
      <c r="C1104" s="3" t="s">
        <v>2</v>
      </c>
      <c r="D1104" s="3" t="s">
        <v>4</v>
      </c>
      <c r="E1104" s="12">
        <v>1</v>
      </c>
      <c r="F1104" s="3">
        <v>1</v>
      </c>
      <c r="G1104" s="3"/>
      <c r="H1104" s="3"/>
      <c r="I1104" s="3"/>
      <c r="J1104" s="3"/>
      <c r="M1104" s="3"/>
      <c r="N1104" s="3"/>
      <c r="O1104" s="3"/>
      <c r="P1104" s="3"/>
      <c r="Q1104" s="3"/>
      <c r="R1104" s="3"/>
      <c r="S1104" s="3"/>
      <c r="T1104" s="3"/>
      <c r="U1104" s="3"/>
      <c r="V1104" s="3"/>
      <c r="W1104" s="3">
        <v>1</v>
      </c>
      <c r="X1104" s="12">
        <v>4</v>
      </c>
      <c r="Y1104" s="3"/>
      <c r="Z1104" s="12"/>
      <c r="AA1104" s="12"/>
      <c r="AB1104" s="12"/>
      <c r="AC1104" s="12"/>
      <c r="AD1104" s="12"/>
      <c r="AE1104" s="12"/>
      <c r="AF1104" s="12"/>
      <c r="AG1104" s="12"/>
      <c r="AH1104" s="12"/>
      <c r="AI1104" s="19" t="s">
        <v>765</v>
      </c>
      <c r="AK1104" s="3"/>
      <c r="AL1104" s="3"/>
    </row>
    <row r="1105" spans="1:38" x14ac:dyDescent="0.3">
      <c r="A1105" s="2">
        <v>1104</v>
      </c>
      <c r="B1105" s="21" t="s">
        <v>769</v>
      </c>
      <c r="C1105" s="3" t="s">
        <v>2</v>
      </c>
      <c r="D1105" s="3" t="s">
        <v>3</v>
      </c>
      <c r="E1105" s="12"/>
      <c r="F1105" s="3">
        <v>1</v>
      </c>
      <c r="G1105" s="3"/>
      <c r="H1105" s="3"/>
      <c r="I1105" s="3"/>
      <c r="J1105" s="3"/>
      <c r="M1105" s="3"/>
      <c r="N1105" s="3"/>
      <c r="O1105" s="3"/>
      <c r="P1105" s="3"/>
      <c r="Q1105" s="3"/>
      <c r="R1105" s="3"/>
      <c r="S1105" s="3"/>
      <c r="T1105" s="3"/>
      <c r="U1105" s="3">
        <v>1</v>
      </c>
      <c r="V1105" s="3"/>
      <c r="W1105" s="3"/>
      <c r="X1105" s="12">
        <v>1</v>
      </c>
      <c r="Y1105" s="3" t="s">
        <v>4</v>
      </c>
      <c r="Z1105" s="12"/>
      <c r="AA1105" s="12"/>
      <c r="AB1105" s="12"/>
      <c r="AC1105" s="12">
        <v>1</v>
      </c>
      <c r="AD1105" s="12"/>
      <c r="AE1105" s="12"/>
      <c r="AF1105" s="12"/>
      <c r="AG1105" s="12"/>
      <c r="AH1105" s="12"/>
      <c r="AI1105" s="3">
        <v>10</v>
      </c>
      <c r="AK1105" s="3"/>
      <c r="AL1105" s="3"/>
    </row>
    <row r="1106" spans="1:38" x14ac:dyDescent="0.3">
      <c r="A1106" s="2">
        <v>1105</v>
      </c>
      <c r="B1106" s="21" t="s">
        <v>769</v>
      </c>
      <c r="C1106" s="3" t="s">
        <v>2</v>
      </c>
      <c r="D1106" s="3" t="s">
        <v>3</v>
      </c>
      <c r="E1106" s="12">
        <v>1</v>
      </c>
      <c r="F1106" s="3"/>
      <c r="G1106" s="3"/>
      <c r="H1106" s="3"/>
      <c r="I1106" s="3"/>
      <c r="J1106" s="3"/>
      <c r="M1106" s="3"/>
      <c r="N1106" s="3"/>
      <c r="O1106" s="3"/>
      <c r="P1106" s="3"/>
      <c r="Q1106" s="3"/>
      <c r="R1106" s="3"/>
      <c r="S1106" s="3"/>
      <c r="T1106" s="3"/>
      <c r="U1106" s="3">
        <v>1</v>
      </c>
      <c r="V1106" s="3"/>
      <c r="W1106" s="3"/>
      <c r="X1106" s="12">
        <v>1</v>
      </c>
      <c r="Y1106" s="3" t="s">
        <v>4</v>
      </c>
      <c r="Z1106" s="12"/>
      <c r="AA1106" s="12"/>
      <c r="AB1106" s="12"/>
      <c r="AC1106" s="12"/>
      <c r="AD1106" s="12"/>
      <c r="AE1106" s="12"/>
      <c r="AF1106" s="12"/>
      <c r="AG1106" s="12">
        <v>1</v>
      </c>
      <c r="AH1106" s="12"/>
      <c r="AI1106" s="3">
        <v>10</v>
      </c>
      <c r="AK1106" s="3"/>
      <c r="AL1106" s="3"/>
    </row>
    <row r="1107" spans="1:38" x14ac:dyDescent="0.3">
      <c r="A1107" s="2">
        <v>1106</v>
      </c>
      <c r="B1107" s="21" t="s">
        <v>769</v>
      </c>
      <c r="C1107" s="3" t="s">
        <v>1</v>
      </c>
      <c r="D1107" s="3" t="s">
        <v>3</v>
      </c>
      <c r="E1107" s="12"/>
      <c r="F1107" s="3"/>
      <c r="G1107" s="3"/>
      <c r="H1107" s="3"/>
      <c r="I1107" s="3"/>
      <c r="J1107" s="3"/>
      <c r="M1107" s="3">
        <v>1</v>
      </c>
      <c r="N1107" s="3"/>
      <c r="O1107" s="3"/>
      <c r="P1107" s="3"/>
      <c r="Q1107" s="3"/>
      <c r="R1107" s="3"/>
      <c r="S1107" s="3">
        <v>1</v>
      </c>
      <c r="T1107" s="3"/>
      <c r="U1107" s="3"/>
      <c r="V1107" s="3"/>
      <c r="W1107" s="3"/>
      <c r="X1107" s="12">
        <v>1</v>
      </c>
      <c r="Y1107" s="3" t="s">
        <v>4</v>
      </c>
      <c r="Z1107" s="12"/>
      <c r="AA1107" s="12"/>
      <c r="AB1107" s="12"/>
      <c r="AC1107" s="12"/>
      <c r="AD1107" s="12">
        <v>1</v>
      </c>
      <c r="AE1107" s="12"/>
      <c r="AF1107" s="12"/>
      <c r="AG1107" s="12"/>
      <c r="AH1107" s="12"/>
      <c r="AI1107" s="3">
        <v>3</v>
      </c>
      <c r="AJ1107" s="14" t="s">
        <v>690</v>
      </c>
      <c r="AK1107" s="3">
        <v>12</v>
      </c>
      <c r="AL1107" s="3"/>
    </row>
    <row r="1108" spans="1:38" x14ac:dyDescent="0.3">
      <c r="A1108" s="2">
        <v>1107</v>
      </c>
      <c r="B1108" s="21" t="s">
        <v>769</v>
      </c>
      <c r="C1108" s="4" t="s">
        <v>1</v>
      </c>
      <c r="D1108" s="4" t="s">
        <v>4</v>
      </c>
      <c r="E1108" s="13">
        <v>1</v>
      </c>
      <c r="F1108" s="4"/>
      <c r="G1108" s="4"/>
      <c r="H1108" s="4"/>
      <c r="I1108" s="4"/>
      <c r="J1108" s="4"/>
      <c r="M1108" s="4"/>
      <c r="N1108" s="4"/>
      <c r="O1108" s="4"/>
      <c r="P1108" s="4"/>
      <c r="Q1108" s="4"/>
      <c r="R1108" s="4"/>
      <c r="S1108" s="4"/>
      <c r="T1108" s="4"/>
      <c r="U1108" s="4">
        <v>1</v>
      </c>
      <c r="V1108" s="4"/>
      <c r="W1108" s="4"/>
      <c r="X1108" s="13">
        <v>1</v>
      </c>
      <c r="Y1108" s="4" t="s">
        <v>4</v>
      </c>
      <c r="Z1108" s="13"/>
      <c r="AA1108" s="13"/>
      <c r="AB1108" s="13"/>
      <c r="AC1108" s="13"/>
      <c r="AD1108" s="13"/>
      <c r="AE1108" s="13"/>
      <c r="AF1108" s="13"/>
      <c r="AG1108" s="13">
        <v>1</v>
      </c>
      <c r="AH1108" s="13"/>
      <c r="AI1108" s="4">
        <v>0</v>
      </c>
      <c r="AJ1108" s="17" t="s">
        <v>691</v>
      </c>
      <c r="AK1108" s="4"/>
      <c r="AL1108" s="4">
        <v>12</v>
      </c>
    </row>
    <row r="1109" spans="1:38" x14ac:dyDescent="0.3">
      <c r="A1109" s="2">
        <v>1108</v>
      </c>
      <c r="B1109" s="21" t="s">
        <v>769</v>
      </c>
      <c r="C1109" s="3" t="s">
        <v>2</v>
      </c>
      <c r="D1109" s="3" t="s">
        <v>3</v>
      </c>
      <c r="E1109" s="12"/>
      <c r="F1109" s="3">
        <v>1</v>
      </c>
      <c r="G1109" s="3"/>
      <c r="H1109" s="3"/>
      <c r="I1109" s="3"/>
      <c r="J1109" s="3"/>
      <c r="M1109" s="3"/>
      <c r="N1109" s="3"/>
      <c r="O1109" s="3"/>
      <c r="P1109" s="3">
        <v>1</v>
      </c>
      <c r="Q1109" s="3"/>
      <c r="R1109" s="3"/>
      <c r="S1109" s="3"/>
      <c r="T1109" s="3"/>
      <c r="U1109" s="3"/>
      <c r="V1109" s="3"/>
      <c r="W1109" s="3"/>
      <c r="X1109" s="12">
        <v>3</v>
      </c>
      <c r="Y1109" s="3"/>
      <c r="Z1109" s="12"/>
      <c r="AA1109" s="12"/>
      <c r="AB1109" s="12"/>
      <c r="AC1109" s="12">
        <v>1</v>
      </c>
      <c r="AD1109" s="12"/>
      <c r="AE1109" s="12"/>
      <c r="AF1109" s="12"/>
      <c r="AG1109" s="12"/>
      <c r="AH1109" s="12"/>
      <c r="AI1109" s="3">
        <v>10</v>
      </c>
      <c r="AJ1109" s="14" t="s">
        <v>692</v>
      </c>
      <c r="AK1109" s="3">
        <v>4</v>
      </c>
      <c r="AL1109" s="3"/>
    </row>
    <row r="1110" spans="1:38" x14ac:dyDescent="0.3">
      <c r="A1110" s="2">
        <v>1109</v>
      </c>
      <c r="B1110" s="21" t="s">
        <v>769</v>
      </c>
      <c r="C1110" s="3" t="s">
        <v>2</v>
      </c>
      <c r="D1110" s="3" t="s">
        <v>3</v>
      </c>
      <c r="E1110" s="12"/>
      <c r="F1110" s="3">
        <v>1</v>
      </c>
      <c r="G1110" s="3"/>
      <c r="H1110" s="3"/>
      <c r="I1110" s="3"/>
      <c r="J1110" s="3"/>
      <c r="M1110" s="3"/>
      <c r="N1110" s="3"/>
      <c r="O1110" s="3"/>
      <c r="P1110" s="3"/>
      <c r="Q1110" s="3"/>
      <c r="R1110" s="3"/>
      <c r="S1110" s="3"/>
      <c r="T1110" s="3"/>
      <c r="U1110" s="3">
        <v>1</v>
      </c>
      <c r="V1110" s="3"/>
      <c r="W1110" s="3"/>
      <c r="X1110" s="12">
        <v>1</v>
      </c>
      <c r="Y1110" s="3" t="s">
        <v>4</v>
      </c>
      <c r="Z1110" s="12"/>
      <c r="AA1110" s="12"/>
      <c r="AB1110" s="12"/>
      <c r="AC1110" s="12"/>
      <c r="AD1110" s="12"/>
      <c r="AE1110" s="12"/>
      <c r="AF1110" s="12"/>
      <c r="AG1110" s="12">
        <v>1</v>
      </c>
      <c r="AH1110" s="12"/>
      <c r="AI1110" s="3">
        <v>7</v>
      </c>
      <c r="AK1110" s="3"/>
      <c r="AL1110" s="3"/>
    </row>
    <row r="1111" spans="1:38" x14ac:dyDescent="0.3">
      <c r="A1111" s="2">
        <v>1110</v>
      </c>
      <c r="B1111" s="21" t="s">
        <v>769</v>
      </c>
      <c r="C1111" s="3" t="s">
        <v>2</v>
      </c>
      <c r="D1111" s="3" t="s">
        <v>4</v>
      </c>
      <c r="E1111" s="12"/>
      <c r="F1111" s="3">
        <v>1</v>
      </c>
      <c r="G1111" s="3"/>
      <c r="H1111" s="3"/>
      <c r="I1111" s="3"/>
      <c r="J1111" s="3"/>
      <c r="M1111" s="3"/>
      <c r="N1111" s="3"/>
      <c r="O1111" s="3">
        <v>1</v>
      </c>
      <c r="P1111" s="3"/>
      <c r="Q1111" s="3"/>
      <c r="R1111" s="3"/>
      <c r="S1111" s="3"/>
      <c r="T1111" s="3"/>
      <c r="U1111" s="3"/>
      <c r="V1111" s="3"/>
      <c r="W1111" s="3"/>
      <c r="X1111" s="12">
        <v>1</v>
      </c>
      <c r="Y1111" s="3" t="s">
        <v>3</v>
      </c>
      <c r="Z1111" s="12">
        <v>1</v>
      </c>
      <c r="AA1111" s="12"/>
      <c r="AB1111" s="12"/>
      <c r="AC1111" s="12"/>
      <c r="AD1111" s="12"/>
      <c r="AE1111" s="12"/>
      <c r="AF1111" s="12"/>
      <c r="AG1111" s="12"/>
      <c r="AH1111" s="12"/>
      <c r="AI1111" s="3">
        <v>10</v>
      </c>
      <c r="AK1111" s="3"/>
      <c r="AL1111" s="3"/>
    </row>
    <row r="1112" spans="1:38" x14ac:dyDescent="0.3">
      <c r="A1112" s="2">
        <v>1111</v>
      </c>
      <c r="B1112" s="21" t="s">
        <v>769</v>
      </c>
      <c r="C1112" s="3" t="s">
        <v>1</v>
      </c>
      <c r="D1112" s="3" t="s">
        <v>3</v>
      </c>
      <c r="E1112" s="12"/>
      <c r="F1112" s="3"/>
      <c r="G1112" s="3"/>
      <c r="H1112" s="3">
        <v>1</v>
      </c>
      <c r="I1112" s="3"/>
      <c r="J1112" s="3"/>
      <c r="M1112" s="3"/>
      <c r="N1112" s="3"/>
      <c r="O1112" s="3"/>
      <c r="P1112" s="3"/>
      <c r="Q1112" s="3"/>
      <c r="R1112" s="3">
        <v>1</v>
      </c>
      <c r="S1112" s="3"/>
      <c r="T1112" s="3"/>
      <c r="U1112" s="3"/>
      <c r="V1112" s="3">
        <v>1</v>
      </c>
      <c r="W1112" s="3"/>
      <c r="X1112" s="12">
        <v>3</v>
      </c>
      <c r="Y1112" s="3"/>
      <c r="Z1112" s="12">
        <v>1</v>
      </c>
      <c r="AA1112" s="12">
        <v>1</v>
      </c>
      <c r="AB1112" s="12"/>
      <c r="AC1112" s="12"/>
      <c r="AD1112" s="12"/>
      <c r="AE1112" s="12"/>
      <c r="AF1112" s="12"/>
      <c r="AG1112" s="12"/>
      <c r="AH1112" s="12"/>
      <c r="AI1112" s="3">
        <v>0</v>
      </c>
      <c r="AK1112" s="3"/>
      <c r="AL1112" s="3"/>
    </row>
    <row r="1113" spans="1:38" x14ac:dyDescent="0.3">
      <c r="A1113" s="2">
        <v>1112</v>
      </c>
      <c r="B1113" s="21" t="s">
        <v>769</v>
      </c>
      <c r="C1113" s="3" t="s">
        <v>2</v>
      </c>
      <c r="D1113" s="3" t="s">
        <v>4</v>
      </c>
      <c r="E1113" s="12"/>
      <c r="F1113" s="3">
        <v>1</v>
      </c>
      <c r="G1113" s="3"/>
      <c r="H1113" s="3"/>
      <c r="I1113" s="3"/>
      <c r="J1113" s="3"/>
      <c r="M1113" s="3"/>
      <c r="N1113" s="3"/>
      <c r="O1113" s="3"/>
      <c r="P1113" s="3"/>
      <c r="Q1113" s="3"/>
      <c r="R1113" s="3"/>
      <c r="S1113" s="3"/>
      <c r="T1113" s="3"/>
      <c r="U1113" s="3">
        <v>1</v>
      </c>
      <c r="V1113" s="3"/>
      <c r="W1113" s="3"/>
      <c r="X1113" s="12">
        <v>4</v>
      </c>
      <c r="Y1113" s="3"/>
      <c r="Z1113" s="12"/>
      <c r="AA1113" s="12"/>
      <c r="AB1113" s="12"/>
      <c r="AC1113" s="12"/>
      <c r="AD1113" s="12"/>
      <c r="AE1113" s="12"/>
      <c r="AF1113" s="12"/>
      <c r="AG1113" s="12"/>
      <c r="AH1113" s="12"/>
      <c r="AI1113" s="3">
        <v>10</v>
      </c>
      <c r="AK1113" s="3"/>
      <c r="AL1113" s="3"/>
    </row>
    <row r="1114" spans="1:38" x14ac:dyDescent="0.3">
      <c r="A1114" s="2">
        <v>1113</v>
      </c>
      <c r="B1114" s="21" t="s">
        <v>769</v>
      </c>
      <c r="C1114" s="3" t="s">
        <v>1</v>
      </c>
      <c r="D1114" s="3" t="s">
        <v>4</v>
      </c>
      <c r="E1114" s="12"/>
      <c r="F1114" s="3">
        <v>1</v>
      </c>
      <c r="G1114" s="3"/>
      <c r="H1114" s="3"/>
      <c r="I1114" s="3"/>
      <c r="J1114" s="3"/>
      <c r="M1114" s="3"/>
      <c r="N1114" s="3"/>
      <c r="O1114" s="3"/>
      <c r="P1114" s="3"/>
      <c r="Q1114" s="3"/>
      <c r="R1114" s="3"/>
      <c r="S1114" s="3"/>
      <c r="T1114" s="3"/>
      <c r="U1114" s="3"/>
      <c r="V1114" s="3"/>
      <c r="W1114" s="3">
        <v>1</v>
      </c>
      <c r="X1114" s="12">
        <v>1</v>
      </c>
      <c r="Y1114" s="3" t="s">
        <v>4</v>
      </c>
      <c r="Z1114" s="12"/>
      <c r="AA1114" s="12"/>
      <c r="AB1114" s="12"/>
      <c r="AC1114" s="12"/>
      <c r="AD1114" s="12"/>
      <c r="AE1114" s="12">
        <v>1</v>
      </c>
      <c r="AF1114" s="12"/>
      <c r="AG1114" s="12"/>
      <c r="AH1114" s="12"/>
      <c r="AI1114" s="3">
        <v>9</v>
      </c>
      <c r="AK1114" s="3"/>
      <c r="AL1114" s="3"/>
    </row>
    <row r="1115" spans="1:38" x14ac:dyDescent="0.3">
      <c r="A1115" s="2">
        <v>1114</v>
      </c>
      <c r="B1115" s="21" t="s">
        <v>769</v>
      </c>
      <c r="C1115" s="3" t="s">
        <v>2</v>
      </c>
      <c r="D1115" s="3" t="s">
        <v>3</v>
      </c>
      <c r="E1115" s="12"/>
      <c r="F1115" s="3"/>
      <c r="G1115" s="3"/>
      <c r="H1115" s="3">
        <v>1</v>
      </c>
      <c r="I1115" s="3"/>
      <c r="J1115" s="3"/>
      <c r="M1115" s="3"/>
      <c r="N1115" s="3"/>
      <c r="O1115" s="3"/>
      <c r="P1115" s="3">
        <v>1</v>
      </c>
      <c r="Q1115" s="3"/>
      <c r="R1115" s="3"/>
      <c r="S1115" s="3"/>
      <c r="T1115" s="3"/>
      <c r="U1115" s="3"/>
      <c r="V1115" s="3"/>
      <c r="W1115" s="3"/>
      <c r="X1115" s="12">
        <v>1</v>
      </c>
      <c r="Y1115" s="3" t="s">
        <v>4</v>
      </c>
      <c r="Z1115" s="12"/>
      <c r="AA1115" s="12"/>
      <c r="AB1115" s="12"/>
      <c r="AC1115" s="12"/>
      <c r="AD1115" s="12">
        <v>1</v>
      </c>
      <c r="AE1115" s="12"/>
      <c r="AF1115" s="12"/>
      <c r="AG1115" s="12"/>
      <c r="AH1115" s="12"/>
      <c r="AI1115" s="3">
        <v>8</v>
      </c>
      <c r="AJ1115" s="14" t="s">
        <v>693</v>
      </c>
      <c r="AK1115" s="3">
        <v>2</v>
      </c>
      <c r="AL1115" s="3"/>
    </row>
    <row r="1116" spans="1:38" x14ac:dyDescent="0.3">
      <c r="A1116" s="2">
        <v>1115</v>
      </c>
      <c r="B1116" s="21" t="s">
        <v>769</v>
      </c>
      <c r="C1116" s="3" t="s">
        <v>2</v>
      </c>
      <c r="D1116" s="3" t="s">
        <v>3</v>
      </c>
      <c r="E1116" s="12"/>
      <c r="F1116" s="3"/>
      <c r="G1116" s="3"/>
      <c r="H1116" s="3"/>
      <c r="I1116" s="3"/>
      <c r="J1116" s="3"/>
      <c r="M1116" s="3">
        <v>1</v>
      </c>
      <c r="N1116" s="3"/>
      <c r="O1116" s="3"/>
      <c r="P1116" s="3"/>
      <c r="Q1116" s="3"/>
      <c r="R1116" s="3">
        <v>1</v>
      </c>
      <c r="S1116" s="3"/>
      <c r="T1116" s="3"/>
      <c r="U1116" s="3"/>
      <c r="V1116" s="3"/>
      <c r="W1116" s="3"/>
      <c r="X1116" s="12">
        <v>1</v>
      </c>
      <c r="Y1116" s="3" t="s">
        <v>4</v>
      </c>
      <c r="Z1116" s="12"/>
      <c r="AA1116" s="12">
        <v>1</v>
      </c>
      <c r="AB1116" s="12"/>
      <c r="AC1116" s="12"/>
      <c r="AD1116" s="12"/>
      <c r="AE1116" s="12"/>
      <c r="AF1116" s="12"/>
      <c r="AG1116" s="12"/>
      <c r="AH1116" s="12"/>
      <c r="AI1116" s="3">
        <v>9</v>
      </c>
      <c r="AK1116" s="3"/>
      <c r="AL1116" s="3"/>
    </row>
    <row r="1117" spans="1:38" x14ac:dyDescent="0.3">
      <c r="A1117" s="2">
        <v>1116</v>
      </c>
      <c r="B1117" s="21" t="s">
        <v>769</v>
      </c>
      <c r="C1117" s="4" t="s">
        <v>1</v>
      </c>
      <c r="D1117" s="4" t="s">
        <v>3</v>
      </c>
      <c r="E1117" s="13"/>
      <c r="F1117" s="4"/>
      <c r="G1117" s="4"/>
      <c r="H1117" s="4"/>
      <c r="I1117" s="4">
        <v>1</v>
      </c>
      <c r="J1117" s="4"/>
      <c r="M1117" s="4"/>
      <c r="N1117" s="4"/>
      <c r="O1117" s="4"/>
      <c r="P1117" s="4"/>
      <c r="Q1117" s="4"/>
      <c r="R1117" s="4"/>
      <c r="S1117" s="4"/>
      <c r="T1117" s="4"/>
      <c r="U1117" s="4"/>
      <c r="V1117" s="4"/>
      <c r="W1117" s="4">
        <v>1</v>
      </c>
      <c r="X1117" s="13">
        <v>3</v>
      </c>
      <c r="Y1117" s="4"/>
      <c r="Z1117" s="13">
        <v>1</v>
      </c>
      <c r="AA1117" s="13">
        <v>1</v>
      </c>
      <c r="AB1117" s="13"/>
      <c r="AC1117" s="13"/>
      <c r="AD1117" s="13"/>
      <c r="AE1117" s="13"/>
      <c r="AF1117" s="13"/>
      <c r="AG1117" s="13"/>
      <c r="AH1117" s="13"/>
      <c r="AI1117" s="4">
        <v>10</v>
      </c>
      <c r="AJ1117" s="17"/>
      <c r="AK1117" s="4"/>
      <c r="AL1117" s="4"/>
    </row>
    <row r="1118" spans="1:38" x14ac:dyDescent="0.3">
      <c r="A1118" s="2">
        <v>1117</v>
      </c>
      <c r="B1118" s="21" t="s">
        <v>769</v>
      </c>
      <c r="C1118" s="3" t="s">
        <v>1</v>
      </c>
      <c r="D1118" s="3" t="s">
        <v>4</v>
      </c>
      <c r="E1118" s="12"/>
      <c r="F1118" s="3">
        <v>1</v>
      </c>
      <c r="G1118" s="3"/>
      <c r="H1118" s="3"/>
      <c r="I1118" s="3"/>
      <c r="J1118" s="3"/>
      <c r="M1118" s="3"/>
      <c r="N1118" s="3"/>
      <c r="O1118" s="3">
        <v>1</v>
      </c>
      <c r="P1118" s="3"/>
      <c r="Q1118" s="3"/>
      <c r="R1118" s="3"/>
      <c r="S1118" s="3"/>
      <c r="T1118" s="3"/>
      <c r="U1118" s="3"/>
      <c r="V1118" s="3"/>
      <c r="W1118" s="3"/>
      <c r="X1118" s="12">
        <v>1</v>
      </c>
      <c r="Y1118" s="3" t="s">
        <v>4</v>
      </c>
      <c r="Z1118" s="12"/>
      <c r="AA1118" s="12"/>
      <c r="AB1118" s="12"/>
      <c r="AC1118" s="12"/>
      <c r="AD1118" s="12"/>
      <c r="AE1118" s="12"/>
      <c r="AF1118" s="12"/>
      <c r="AG1118" s="12"/>
      <c r="AH1118" s="12"/>
      <c r="AI1118" s="3">
        <v>4</v>
      </c>
      <c r="AJ1118" s="18" t="s">
        <v>694</v>
      </c>
      <c r="AK1118" s="3">
        <v>6</v>
      </c>
      <c r="AL1118" s="3"/>
    </row>
    <row r="1119" spans="1:38" x14ac:dyDescent="0.3">
      <c r="A1119" s="2">
        <v>1118</v>
      </c>
      <c r="B1119" s="21" t="s">
        <v>769</v>
      </c>
      <c r="C1119" s="3" t="s">
        <v>2</v>
      </c>
      <c r="D1119" s="3" t="s">
        <v>3</v>
      </c>
      <c r="E1119" s="12"/>
      <c r="F1119" s="3">
        <v>1</v>
      </c>
      <c r="G1119" s="3"/>
      <c r="H1119" s="3"/>
      <c r="I1119" s="3"/>
      <c r="J1119" s="3"/>
      <c r="M1119" s="3"/>
      <c r="N1119" s="3"/>
      <c r="O1119" s="3"/>
      <c r="P1119" s="3"/>
      <c r="Q1119" s="3"/>
      <c r="R1119" s="3"/>
      <c r="S1119" s="3"/>
      <c r="T1119" s="3"/>
      <c r="U1119" s="3">
        <v>1</v>
      </c>
      <c r="V1119" s="3"/>
      <c r="W1119" s="3"/>
      <c r="X1119" s="12">
        <v>1</v>
      </c>
      <c r="Y1119" s="3" t="s">
        <v>4</v>
      </c>
      <c r="Z1119" s="12"/>
      <c r="AA1119" s="12"/>
      <c r="AB1119" s="12"/>
      <c r="AC1119" s="12"/>
      <c r="AD1119" s="12"/>
      <c r="AE1119" s="12"/>
      <c r="AF1119" s="12"/>
      <c r="AG1119" s="12">
        <v>1</v>
      </c>
      <c r="AH1119" s="12"/>
      <c r="AI1119" s="3">
        <v>9</v>
      </c>
      <c r="AK1119" s="3"/>
      <c r="AL1119" s="3"/>
    </row>
    <row r="1120" spans="1:38" x14ac:dyDescent="0.3">
      <c r="A1120" s="2">
        <v>1119</v>
      </c>
      <c r="B1120" s="21" t="s">
        <v>769</v>
      </c>
      <c r="C1120" s="3" t="s">
        <v>1</v>
      </c>
      <c r="D1120" s="3" t="s">
        <v>3</v>
      </c>
      <c r="E1120" s="12"/>
      <c r="F1120" s="3"/>
      <c r="G1120" s="3"/>
      <c r="H1120" s="3">
        <v>1</v>
      </c>
      <c r="I1120" s="3"/>
      <c r="J1120" s="3"/>
      <c r="M1120" s="3"/>
      <c r="N1120" s="3"/>
      <c r="O1120" s="3"/>
      <c r="P1120" s="3">
        <v>1</v>
      </c>
      <c r="Q1120" s="3"/>
      <c r="R1120" s="3"/>
      <c r="S1120" s="3"/>
      <c r="T1120" s="3"/>
      <c r="U1120" s="3"/>
      <c r="V1120" s="3"/>
      <c r="W1120" s="3"/>
      <c r="X1120" s="12">
        <v>1</v>
      </c>
      <c r="Y1120" s="3" t="s">
        <v>4</v>
      </c>
      <c r="Z1120" s="12"/>
      <c r="AA1120" s="12"/>
      <c r="AB1120" s="12"/>
      <c r="AC1120" s="12"/>
      <c r="AD1120" s="12">
        <v>1</v>
      </c>
      <c r="AE1120" s="12"/>
      <c r="AF1120" s="12"/>
      <c r="AG1120" s="12"/>
      <c r="AH1120" s="12"/>
      <c r="AI1120" s="19" t="s">
        <v>765</v>
      </c>
      <c r="AK1120" s="3"/>
      <c r="AL1120" s="3"/>
    </row>
    <row r="1121" spans="1:38" x14ac:dyDescent="0.3">
      <c r="A1121" s="2">
        <v>1120</v>
      </c>
      <c r="B1121" s="21" t="s">
        <v>769</v>
      </c>
      <c r="C1121" s="3" t="s">
        <v>2</v>
      </c>
      <c r="D1121" s="3" t="s">
        <v>3</v>
      </c>
      <c r="E1121" s="12">
        <v>1</v>
      </c>
      <c r="F1121" s="3"/>
      <c r="G1121" s="3"/>
      <c r="H1121" s="3"/>
      <c r="I1121" s="3"/>
      <c r="J1121" s="3"/>
      <c r="M1121" s="3"/>
      <c r="N1121" s="3"/>
      <c r="O1121" s="3"/>
      <c r="P1121" s="3"/>
      <c r="Q1121" s="3"/>
      <c r="R1121" s="3"/>
      <c r="S1121" s="3"/>
      <c r="T1121" s="3"/>
      <c r="U1121" s="3"/>
      <c r="V1121" s="3">
        <v>1</v>
      </c>
      <c r="W1121" s="3"/>
      <c r="X1121" s="12">
        <v>1</v>
      </c>
      <c r="Y1121" s="3" t="s">
        <v>4</v>
      </c>
      <c r="Z1121" s="12"/>
      <c r="AA1121" s="12">
        <v>1</v>
      </c>
      <c r="AB1121" s="12">
        <v>1</v>
      </c>
      <c r="AC1121" s="12"/>
      <c r="AD1121" s="12"/>
      <c r="AE1121" s="12">
        <v>1</v>
      </c>
      <c r="AF1121" s="12">
        <v>1</v>
      </c>
      <c r="AG1121" s="12">
        <v>1</v>
      </c>
      <c r="AH1121" s="12">
        <v>1</v>
      </c>
      <c r="AI1121" s="3">
        <v>9</v>
      </c>
      <c r="AK1121" s="3"/>
      <c r="AL1121" s="3"/>
    </row>
    <row r="1122" spans="1:38" x14ac:dyDescent="0.3">
      <c r="A1122" s="2">
        <v>1121</v>
      </c>
      <c r="B1122" s="21" t="s">
        <v>769</v>
      </c>
      <c r="C1122" s="3" t="s">
        <v>2</v>
      </c>
      <c r="D1122" s="3" t="s">
        <v>3</v>
      </c>
      <c r="E1122" s="12"/>
      <c r="F1122" s="3">
        <v>1</v>
      </c>
      <c r="G1122" s="3"/>
      <c r="H1122" s="3"/>
      <c r="I1122" s="3"/>
      <c r="J1122" s="3"/>
      <c r="M1122" s="3"/>
      <c r="N1122" s="3"/>
      <c r="O1122" s="3"/>
      <c r="P1122" s="3"/>
      <c r="Q1122" s="3"/>
      <c r="R1122" s="3"/>
      <c r="S1122" s="3">
        <v>1</v>
      </c>
      <c r="T1122" s="3"/>
      <c r="U1122" s="3"/>
      <c r="V1122" s="3">
        <v>1</v>
      </c>
      <c r="W1122" s="3"/>
      <c r="X1122" s="12">
        <v>1</v>
      </c>
      <c r="Y1122" s="3" t="s">
        <v>4</v>
      </c>
      <c r="Z1122" s="12">
        <v>1</v>
      </c>
      <c r="AA1122" s="12">
        <v>1</v>
      </c>
      <c r="AB1122" s="12"/>
      <c r="AC1122" s="12"/>
      <c r="AD1122" s="12"/>
      <c r="AE1122" s="12"/>
      <c r="AF1122" s="12"/>
      <c r="AG1122" s="12"/>
      <c r="AH1122" s="12"/>
      <c r="AI1122" s="3">
        <v>10</v>
      </c>
      <c r="AJ1122" s="14" t="s">
        <v>695</v>
      </c>
      <c r="AK1122" s="3">
        <v>2</v>
      </c>
      <c r="AL1122" s="3"/>
    </row>
    <row r="1123" spans="1:38" x14ac:dyDescent="0.3">
      <c r="A1123" s="2">
        <v>1122</v>
      </c>
      <c r="B1123" s="21" t="s">
        <v>769</v>
      </c>
      <c r="C1123" s="3" t="s">
        <v>2</v>
      </c>
      <c r="D1123" s="3" t="s">
        <v>3</v>
      </c>
      <c r="E1123" s="12"/>
      <c r="F1123" s="3"/>
      <c r="G1123" s="3"/>
      <c r="H1123" s="3"/>
      <c r="I1123" s="3"/>
      <c r="J1123" s="3"/>
      <c r="M1123" s="3"/>
      <c r="N1123" s="3">
        <v>99</v>
      </c>
      <c r="O1123" s="3"/>
      <c r="P1123" s="3"/>
      <c r="Q1123" s="3"/>
      <c r="R1123" s="3"/>
      <c r="S1123" s="3"/>
      <c r="T1123" s="3"/>
      <c r="U1123" s="3">
        <v>1</v>
      </c>
      <c r="V1123" s="3"/>
      <c r="W1123" s="3"/>
      <c r="X1123" s="12">
        <v>1</v>
      </c>
      <c r="Y1123" s="3" t="s">
        <v>4</v>
      </c>
      <c r="Z1123" s="12"/>
      <c r="AA1123" s="12"/>
      <c r="AB1123" s="12"/>
      <c r="AC1123" s="12"/>
      <c r="AD1123" s="12"/>
      <c r="AE1123" s="12"/>
      <c r="AF1123" s="12"/>
      <c r="AG1123" s="12"/>
      <c r="AH1123" s="12">
        <v>1</v>
      </c>
      <c r="AI1123" s="3">
        <v>10</v>
      </c>
      <c r="AK1123" s="3"/>
      <c r="AL1123" s="3"/>
    </row>
    <row r="1124" spans="1:38" x14ac:dyDescent="0.3">
      <c r="A1124" s="2">
        <v>1123</v>
      </c>
      <c r="B1124" s="21" t="s">
        <v>769</v>
      </c>
      <c r="C1124" s="3" t="s">
        <v>1</v>
      </c>
      <c r="D1124" s="3" t="s">
        <v>3</v>
      </c>
      <c r="E1124" s="12"/>
      <c r="F1124" s="3"/>
      <c r="G1124" s="3"/>
      <c r="H1124" s="3"/>
      <c r="I1124" s="3"/>
      <c r="J1124" s="3"/>
      <c r="M1124" s="3"/>
      <c r="N1124" s="3">
        <v>99</v>
      </c>
      <c r="O1124" s="3"/>
      <c r="P1124" s="3"/>
      <c r="Q1124" s="3"/>
      <c r="R1124" s="3"/>
      <c r="S1124" s="3">
        <v>1</v>
      </c>
      <c r="T1124" s="3"/>
      <c r="U1124" s="3"/>
      <c r="V1124" s="3">
        <v>1</v>
      </c>
      <c r="W1124" s="3"/>
      <c r="X1124" s="12">
        <v>4</v>
      </c>
      <c r="Y1124" s="3"/>
      <c r="Z1124" s="12"/>
      <c r="AA1124" s="12"/>
      <c r="AB1124" s="12"/>
      <c r="AC1124" s="12"/>
      <c r="AD1124" s="12"/>
      <c r="AE1124" s="12"/>
      <c r="AF1124" s="12"/>
      <c r="AG1124" s="12"/>
      <c r="AH1124" s="12"/>
      <c r="AI1124" s="3">
        <v>10</v>
      </c>
      <c r="AK1124" s="3"/>
      <c r="AL1124" s="3"/>
    </row>
    <row r="1125" spans="1:38" x14ac:dyDescent="0.3">
      <c r="A1125" s="2">
        <v>1124</v>
      </c>
      <c r="B1125" s="21" t="s">
        <v>769</v>
      </c>
      <c r="C1125" s="3" t="s">
        <v>1</v>
      </c>
      <c r="D1125" s="3" t="s">
        <v>3</v>
      </c>
      <c r="E1125" s="12"/>
      <c r="F1125" s="3"/>
      <c r="G1125" s="3"/>
      <c r="H1125" s="3"/>
      <c r="I1125" s="3"/>
      <c r="J1125" s="3"/>
      <c r="M1125" s="3">
        <v>1</v>
      </c>
      <c r="N1125" s="3"/>
      <c r="O1125" s="3"/>
      <c r="P1125" s="3"/>
      <c r="Q1125" s="3"/>
      <c r="R1125" s="3">
        <v>1</v>
      </c>
      <c r="S1125" s="3"/>
      <c r="T1125" s="3"/>
      <c r="U1125" s="3"/>
      <c r="V1125" s="3"/>
      <c r="W1125" s="3"/>
      <c r="X1125" s="12">
        <v>1</v>
      </c>
      <c r="Y1125" s="3" t="s">
        <v>4</v>
      </c>
      <c r="Z1125" s="12">
        <v>1</v>
      </c>
      <c r="AA1125" s="12">
        <v>1</v>
      </c>
      <c r="AB1125" s="12"/>
      <c r="AC1125" s="12"/>
      <c r="AD1125" s="12"/>
      <c r="AE1125" s="12"/>
      <c r="AF1125" s="12"/>
      <c r="AG1125" s="12"/>
      <c r="AH1125" s="12"/>
      <c r="AI1125" s="3">
        <v>10</v>
      </c>
      <c r="AJ1125" s="14" t="s">
        <v>696</v>
      </c>
      <c r="AK1125" s="3">
        <v>2</v>
      </c>
      <c r="AL1125" s="3"/>
    </row>
    <row r="1126" spans="1:38" x14ac:dyDescent="0.3">
      <c r="A1126" s="2">
        <v>1125</v>
      </c>
      <c r="B1126" s="21" t="s">
        <v>769</v>
      </c>
      <c r="C1126" s="3" t="s">
        <v>2</v>
      </c>
      <c r="D1126" s="3" t="s">
        <v>3</v>
      </c>
      <c r="E1126" s="12">
        <v>1</v>
      </c>
      <c r="F1126" s="3"/>
      <c r="G1126" s="3"/>
      <c r="H1126" s="3"/>
      <c r="I1126" s="3"/>
      <c r="J1126" s="3"/>
      <c r="M1126" s="3"/>
      <c r="N1126" s="3"/>
      <c r="O1126" s="3"/>
      <c r="P1126" s="3"/>
      <c r="Q1126" s="3"/>
      <c r="R1126" s="3"/>
      <c r="S1126" s="3"/>
      <c r="T1126" s="3"/>
      <c r="U1126" s="3">
        <v>1</v>
      </c>
      <c r="V1126" s="3"/>
      <c r="W1126" s="3"/>
      <c r="X1126" s="12">
        <v>1</v>
      </c>
      <c r="Y1126" s="3" t="s">
        <v>4</v>
      </c>
      <c r="Z1126" s="12"/>
      <c r="AA1126" s="12"/>
      <c r="AB1126" s="12"/>
      <c r="AC1126" s="12"/>
      <c r="AD1126" s="12">
        <v>1</v>
      </c>
      <c r="AE1126" s="12"/>
      <c r="AF1126" s="12"/>
      <c r="AG1126" s="12"/>
      <c r="AH1126" s="12"/>
      <c r="AI1126" s="3">
        <v>10</v>
      </c>
      <c r="AK1126" s="3"/>
      <c r="AL1126" s="3"/>
    </row>
    <row r="1127" spans="1:38" x14ac:dyDescent="0.3">
      <c r="A1127" s="2">
        <v>1126</v>
      </c>
      <c r="B1127" s="21" t="s">
        <v>769</v>
      </c>
      <c r="C1127" s="4" t="s">
        <v>1</v>
      </c>
      <c r="D1127" s="4" t="s">
        <v>4</v>
      </c>
      <c r="E1127" s="13">
        <v>1</v>
      </c>
      <c r="F1127" s="4"/>
      <c r="G1127" s="4"/>
      <c r="H1127" s="4"/>
      <c r="I1127" s="4"/>
      <c r="J1127" s="4"/>
      <c r="M1127" s="4"/>
      <c r="N1127" s="4"/>
      <c r="O1127" s="4"/>
      <c r="P1127" s="4"/>
      <c r="Q1127" s="4"/>
      <c r="R1127" s="4"/>
      <c r="S1127" s="4"/>
      <c r="T1127" s="4"/>
      <c r="U1127" s="4">
        <v>1</v>
      </c>
      <c r="V1127" s="4"/>
      <c r="W1127" s="4"/>
      <c r="X1127" s="13">
        <v>1</v>
      </c>
      <c r="Y1127" s="4" t="s">
        <v>3</v>
      </c>
      <c r="Z1127" s="13">
        <v>1</v>
      </c>
      <c r="AA1127" s="13"/>
      <c r="AB1127" s="13"/>
      <c r="AC1127" s="13"/>
      <c r="AD1127" s="13">
        <v>1</v>
      </c>
      <c r="AE1127" s="13"/>
      <c r="AF1127" s="13"/>
      <c r="AG1127" s="13">
        <v>1</v>
      </c>
      <c r="AH1127" s="13">
        <v>1</v>
      </c>
      <c r="AI1127" s="4">
        <v>10</v>
      </c>
      <c r="AJ1127" s="17"/>
      <c r="AK1127" s="4"/>
      <c r="AL1127" s="4"/>
    </row>
    <row r="1128" spans="1:38" x14ac:dyDescent="0.3">
      <c r="A1128" s="2">
        <v>1127</v>
      </c>
      <c r="B1128" s="21" t="s">
        <v>769</v>
      </c>
      <c r="C1128" s="3" t="s">
        <v>2</v>
      </c>
      <c r="D1128" s="3" t="s">
        <v>4</v>
      </c>
      <c r="E1128" s="12">
        <v>1</v>
      </c>
      <c r="F1128" s="3"/>
      <c r="G1128" s="3"/>
      <c r="H1128" s="3"/>
      <c r="I1128" s="3"/>
      <c r="J1128" s="3"/>
      <c r="M1128" s="3"/>
      <c r="N1128" s="3"/>
      <c r="O1128" s="3">
        <v>1</v>
      </c>
      <c r="P1128" s="3"/>
      <c r="Q1128" s="3"/>
      <c r="R1128" s="3"/>
      <c r="S1128" s="3"/>
      <c r="T1128" s="3"/>
      <c r="U1128" s="3"/>
      <c r="V1128" s="3"/>
      <c r="W1128" s="3"/>
      <c r="X1128" s="12">
        <v>1</v>
      </c>
      <c r="Y1128" s="3" t="s">
        <v>4</v>
      </c>
      <c r="Z1128" s="12"/>
      <c r="AA1128" s="12">
        <v>1</v>
      </c>
      <c r="AB1128" s="12"/>
      <c r="AC1128" s="12"/>
      <c r="AD1128" s="12">
        <v>1</v>
      </c>
      <c r="AE1128" s="12"/>
      <c r="AF1128" s="12"/>
      <c r="AG1128" s="12"/>
      <c r="AH1128" s="12"/>
      <c r="AI1128" s="3">
        <v>5</v>
      </c>
      <c r="AK1128" s="3"/>
      <c r="AL1128" s="3"/>
    </row>
    <row r="1129" spans="1:38" x14ac:dyDescent="0.3">
      <c r="A1129" s="2">
        <v>1128</v>
      </c>
      <c r="B1129" s="21" t="s">
        <v>769</v>
      </c>
      <c r="C1129" s="3" t="s">
        <v>2</v>
      </c>
      <c r="D1129" s="3" t="s">
        <v>4</v>
      </c>
      <c r="E1129" s="12"/>
      <c r="F1129" s="3"/>
      <c r="G1129" s="3"/>
      <c r="H1129" s="3"/>
      <c r="I1129" s="3"/>
      <c r="J1129" s="3"/>
      <c r="M1129" s="3">
        <v>1</v>
      </c>
      <c r="N1129" s="3"/>
      <c r="O1129" s="3"/>
      <c r="P1129" s="3">
        <v>1</v>
      </c>
      <c r="Q1129" s="3">
        <v>1</v>
      </c>
      <c r="R1129" s="3"/>
      <c r="S1129" s="3"/>
      <c r="T1129" s="3"/>
      <c r="U1129" s="3"/>
      <c r="V1129" s="3">
        <v>1</v>
      </c>
      <c r="W1129" s="3"/>
      <c r="X1129" s="12">
        <v>1</v>
      </c>
      <c r="Y1129" s="3" t="s">
        <v>4</v>
      </c>
      <c r="Z1129" s="12">
        <v>1</v>
      </c>
      <c r="AA1129" s="12">
        <v>1</v>
      </c>
      <c r="AB1129" s="12"/>
      <c r="AC1129" s="12"/>
      <c r="AD1129" s="12"/>
      <c r="AE1129" s="12"/>
      <c r="AF1129" s="12">
        <v>1</v>
      </c>
      <c r="AG1129" s="12"/>
      <c r="AH1129" s="12">
        <v>1</v>
      </c>
      <c r="AI1129" s="3">
        <v>6</v>
      </c>
      <c r="AK1129" s="3"/>
      <c r="AL1129" s="3"/>
    </row>
    <row r="1130" spans="1:38" x14ac:dyDescent="0.3">
      <c r="A1130" s="2">
        <v>1129</v>
      </c>
      <c r="B1130" s="21" t="s">
        <v>769</v>
      </c>
      <c r="C1130" s="3" t="s">
        <v>2</v>
      </c>
      <c r="D1130" s="3" t="s">
        <v>4</v>
      </c>
      <c r="E1130" s="12"/>
      <c r="F1130" s="3"/>
      <c r="G1130" s="3"/>
      <c r="H1130" s="3">
        <v>1</v>
      </c>
      <c r="I1130" s="3"/>
      <c r="J1130" s="3"/>
      <c r="M1130" s="3"/>
      <c r="N1130" s="3"/>
      <c r="O1130" s="3"/>
      <c r="P1130" s="3"/>
      <c r="Q1130" s="3"/>
      <c r="R1130" s="3"/>
      <c r="S1130" s="3"/>
      <c r="T1130" s="3">
        <v>1</v>
      </c>
      <c r="U1130" s="3"/>
      <c r="V1130" s="3"/>
      <c r="W1130" s="3"/>
      <c r="X1130" s="12">
        <v>1</v>
      </c>
      <c r="Y1130" s="3" t="s">
        <v>4</v>
      </c>
      <c r="Z1130" s="12"/>
      <c r="AA1130" s="12">
        <v>1</v>
      </c>
      <c r="AB1130" s="12"/>
      <c r="AC1130" s="12"/>
      <c r="AD1130" s="12"/>
      <c r="AE1130" s="12"/>
      <c r="AF1130" s="12"/>
      <c r="AG1130" s="12"/>
      <c r="AH1130" s="12"/>
      <c r="AI1130" s="3">
        <v>6</v>
      </c>
      <c r="AK1130" s="3"/>
      <c r="AL1130" s="3"/>
    </row>
    <row r="1131" spans="1:38" x14ac:dyDescent="0.3">
      <c r="A1131" s="2">
        <v>1130</v>
      </c>
      <c r="B1131" s="21" t="s">
        <v>769</v>
      </c>
      <c r="C1131" s="3" t="s">
        <v>2</v>
      </c>
      <c r="D1131" s="3" t="s">
        <v>3</v>
      </c>
      <c r="E1131" s="12"/>
      <c r="F1131" s="3">
        <v>1</v>
      </c>
      <c r="G1131" s="3"/>
      <c r="H1131" s="3"/>
      <c r="I1131" s="3"/>
      <c r="J1131" s="3"/>
      <c r="M1131" s="3"/>
      <c r="N1131" s="3"/>
      <c r="O1131" s="3">
        <v>1</v>
      </c>
      <c r="P1131" s="3"/>
      <c r="Q1131" s="3"/>
      <c r="R1131" s="3"/>
      <c r="S1131" s="3"/>
      <c r="T1131" s="3"/>
      <c r="U1131" s="3"/>
      <c r="V1131" s="3"/>
      <c r="W1131" s="3"/>
      <c r="X1131" s="12">
        <v>1</v>
      </c>
      <c r="Y1131" s="3" t="s">
        <v>4</v>
      </c>
      <c r="Z1131" s="12">
        <v>1</v>
      </c>
      <c r="AA1131" s="12"/>
      <c r="AB1131" s="12"/>
      <c r="AC1131" s="12"/>
      <c r="AD1131" s="12"/>
      <c r="AE1131" s="12"/>
      <c r="AF1131" s="12"/>
      <c r="AG1131" s="12"/>
      <c r="AH1131" s="12"/>
      <c r="AI1131" s="3">
        <v>10</v>
      </c>
      <c r="AK1131" s="3"/>
      <c r="AL1131" s="3"/>
    </row>
    <row r="1132" spans="1:38" x14ac:dyDescent="0.3">
      <c r="A1132" s="2">
        <v>1131</v>
      </c>
      <c r="B1132" s="21" t="s">
        <v>769</v>
      </c>
      <c r="C1132" s="3" t="s">
        <v>1</v>
      </c>
      <c r="D1132" s="3" t="s">
        <v>4</v>
      </c>
      <c r="E1132" s="12"/>
      <c r="F1132" s="3">
        <v>1</v>
      </c>
      <c r="G1132" s="3"/>
      <c r="H1132" s="3"/>
      <c r="I1132" s="3"/>
      <c r="J1132" s="3"/>
      <c r="M1132" s="3"/>
      <c r="N1132" s="3"/>
      <c r="O1132" s="3"/>
      <c r="P1132" s="3"/>
      <c r="Q1132" s="3"/>
      <c r="R1132" s="3"/>
      <c r="S1132" s="3"/>
      <c r="T1132" s="3"/>
      <c r="U1132" s="3">
        <v>1</v>
      </c>
      <c r="V1132" s="3"/>
      <c r="W1132" s="3"/>
      <c r="X1132" s="12">
        <v>4</v>
      </c>
      <c r="Y1132" s="3"/>
      <c r="Z1132" s="12"/>
      <c r="AA1132" s="12"/>
      <c r="AB1132" s="12"/>
      <c r="AC1132" s="12"/>
      <c r="AD1132" s="12"/>
      <c r="AE1132" s="12"/>
      <c r="AF1132" s="12"/>
      <c r="AG1132" s="12"/>
      <c r="AH1132" s="12"/>
      <c r="AI1132" s="3">
        <v>10</v>
      </c>
      <c r="AK1132" s="3"/>
      <c r="AL1132" s="3"/>
    </row>
    <row r="1133" spans="1:38" x14ac:dyDescent="0.3">
      <c r="A1133" s="2">
        <v>1132</v>
      </c>
      <c r="B1133" s="21" t="s">
        <v>769</v>
      </c>
      <c r="C1133" s="3" t="s">
        <v>2</v>
      </c>
      <c r="D1133" s="3" t="s">
        <v>4</v>
      </c>
      <c r="E1133" s="12"/>
      <c r="F1133" s="3"/>
      <c r="G1133" s="3"/>
      <c r="H1133" s="3"/>
      <c r="I1133" s="3">
        <v>1</v>
      </c>
      <c r="J1133" s="3"/>
      <c r="M1133" s="3"/>
      <c r="N1133" s="3"/>
      <c r="O1133" s="3"/>
      <c r="P1133" s="3"/>
      <c r="Q1133" s="3"/>
      <c r="R1133" s="3"/>
      <c r="S1133" s="3"/>
      <c r="T1133" s="3"/>
      <c r="U1133" s="3"/>
      <c r="V1133" s="3">
        <v>1</v>
      </c>
      <c r="W1133" s="3"/>
      <c r="X1133" s="12">
        <v>4</v>
      </c>
      <c r="Y1133" s="3"/>
      <c r="Z1133" s="12"/>
      <c r="AA1133" s="12"/>
      <c r="AB1133" s="12"/>
      <c r="AC1133" s="12"/>
      <c r="AD1133" s="12"/>
      <c r="AE1133" s="12"/>
      <c r="AF1133" s="12"/>
      <c r="AG1133" s="12"/>
      <c r="AH1133" s="12"/>
      <c r="AI1133" s="3">
        <v>8</v>
      </c>
      <c r="AK1133" s="3"/>
      <c r="AL1133" s="3"/>
    </row>
    <row r="1134" spans="1:38" x14ac:dyDescent="0.3">
      <c r="A1134" s="2">
        <v>1133</v>
      </c>
      <c r="B1134" s="21" t="s">
        <v>769</v>
      </c>
      <c r="C1134" s="3" t="s">
        <v>1</v>
      </c>
      <c r="D1134" s="3" t="s">
        <v>4</v>
      </c>
      <c r="E1134" s="12"/>
      <c r="F1134" s="3">
        <v>1</v>
      </c>
      <c r="G1134" s="3"/>
      <c r="H1134" s="3"/>
      <c r="I1134" s="3"/>
      <c r="J1134" s="3"/>
      <c r="M1134" s="3"/>
      <c r="N1134" s="3"/>
      <c r="O1134" s="3">
        <v>1</v>
      </c>
      <c r="P1134" s="3"/>
      <c r="Q1134" s="3"/>
      <c r="R1134" s="3"/>
      <c r="S1134" s="3"/>
      <c r="T1134" s="3"/>
      <c r="U1134" s="3"/>
      <c r="V1134" s="3"/>
      <c r="W1134" s="3"/>
      <c r="X1134" s="12">
        <v>1</v>
      </c>
      <c r="Y1134" s="3" t="s">
        <v>3</v>
      </c>
      <c r="Z1134" s="12">
        <v>1</v>
      </c>
      <c r="AA1134" s="12"/>
      <c r="AB1134" s="12"/>
      <c r="AC1134" s="12"/>
      <c r="AD1134" s="12">
        <v>1</v>
      </c>
      <c r="AE1134" s="12"/>
      <c r="AF1134" s="12"/>
      <c r="AG1134" s="12">
        <v>1</v>
      </c>
      <c r="AH1134" s="12"/>
      <c r="AI1134" s="3">
        <v>10</v>
      </c>
      <c r="AK1134" s="3"/>
      <c r="AL1134" s="3"/>
    </row>
    <row r="1135" spans="1:38" x14ac:dyDescent="0.3">
      <c r="A1135" s="2">
        <v>1134</v>
      </c>
      <c r="B1135" s="21" t="s">
        <v>769</v>
      </c>
      <c r="C1135" s="3" t="s">
        <v>2</v>
      </c>
      <c r="D1135" s="3" t="s">
        <v>3</v>
      </c>
      <c r="E1135" s="12"/>
      <c r="F1135" s="3"/>
      <c r="G1135" s="3"/>
      <c r="H1135" s="3">
        <v>1</v>
      </c>
      <c r="I1135" s="3"/>
      <c r="J1135" s="3"/>
      <c r="M1135" s="3"/>
      <c r="N1135" s="3"/>
      <c r="O1135" s="3"/>
      <c r="P1135" s="3"/>
      <c r="Q1135" s="3"/>
      <c r="R1135" s="3">
        <v>1</v>
      </c>
      <c r="S1135" s="3"/>
      <c r="T1135" s="3"/>
      <c r="U1135" s="3"/>
      <c r="V1135" s="3"/>
      <c r="W1135" s="3"/>
      <c r="X1135" s="12">
        <v>1</v>
      </c>
      <c r="Y1135" s="3" t="s">
        <v>4</v>
      </c>
      <c r="Z1135" s="12"/>
      <c r="AA1135" s="12">
        <v>1</v>
      </c>
      <c r="AB1135" s="12"/>
      <c r="AC1135" s="12"/>
      <c r="AD1135" s="12"/>
      <c r="AE1135" s="12"/>
      <c r="AF1135" s="12"/>
      <c r="AG1135" s="12"/>
      <c r="AH1135" s="12"/>
      <c r="AI1135" s="3">
        <v>10</v>
      </c>
      <c r="AK1135" s="3"/>
      <c r="AL1135" s="3"/>
    </row>
    <row r="1136" spans="1:38" x14ac:dyDescent="0.3">
      <c r="A1136" s="2">
        <v>1135</v>
      </c>
      <c r="B1136" s="21" t="s">
        <v>769</v>
      </c>
      <c r="C1136" s="3" t="s">
        <v>2</v>
      </c>
      <c r="D1136" s="3" t="s">
        <v>3</v>
      </c>
      <c r="E1136" s="12">
        <v>1</v>
      </c>
      <c r="F1136" s="3"/>
      <c r="G1136" s="3"/>
      <c r="H1136" s="3"/>
      <c r="I1136" s="3"/>
      <c r="J1136" s="3"/>
      <c r="M1136" s="3"/>
      <c r="N1136" s="3"/>
      <c r="O1136" s="3"/>
      <c r="P1136" s="3"/>
      <c r="Q1136" s="3"/>
      <c r="R1136" s="3"/>
      <c r="S1136" s="3"/>
      <c r="T1136" s="3"/>
      <c r="U1136" s="3">
        <v>1</v>
      </c>
      <c r="V1136" s="3"/>
      <c r="W1136" s="3"/>
      <c r="X1136" s="12">
        <v>1</v>
      </c>
      <c r="Y1136" s="3" t="s">
        <v>4</v>
      </c>
      <c r="Z1136" s="12"/>
      <c r="AA1136" s="12"/>
      <c r="AB1136" s="12">
        <v>1</v>
      </c>
      <c r="AC1136" s="12"/>
      <c r="AD1136" s="12"/>
      <c r="AE1136" s="12"/>
      <c r="AF1136" s="12"/>
      <c r="AG1136" s="12"/>
      <c r="AH1136" s="12"/>
      <c r="AI1136" s="3">
        <v>10</v>
      </c>
      <c r="AJ1136" s="14" t="s">
        <v>697</v>
      </c>
      <c r="AK1136" s="3">
        <v>2</v>
      </c>
      <c r="AL1136" s="3"/>
    </row>
    <row r="1137" spans="1:38" x14ac:dyDescent="0.3">
      <c r="A1137" s="2">
        <v>1136</v>
      </c>
      <c r="B1137" s="21" t="s">
        <v>769</v>
      </c>
      <c r="C1137" s="3" t="s">
        <v>2</v>
      </c>
      <c r="D1137" s="3" t="s">
        <v>3</v>
      </c>
      <c r="E1137" s="12">
        <v>1</v>
      </c>
      <c r="F1137" s="3">
        <v>1</v>
      </c>
      <c r="G1137" s="3"/>
      <c r="H1137" s="3"/>
      <c r="I1137" s="3"/>
      <c r="J1137" s="3">
        <v>1</v>
      </c>
      <c r="M1137" s="3"/>
      <c r="N1137" s="3"/>
      <c r="O1137" s="3">
        <v>1</v>
      </c>
      <c r="P1137" s="3"/>
      <c r="Q1137" s="3"/>
      <c r="R1137" s="3"/>
      <c r="S1137" s="3"/>
      <c r="T1137" s="3"/>
      <c r="U1137" s="3"/>
      <c r="V1137" s="3"/>
      <c r="W1137" s="3"/>
      <c r="X1137" s="12">
        <v>1</v>
      </c>
      <c r="Y1137" s="3" t="s">
        <v>4</v>
      </c>
      <c r="Z1137" s="12"/>
      <c r="AA1137" s="12">
        <v>1</v>
      </c>
      <c r="AB1137" s="12"/>
      <c r="AC1137" s="12"/>
      <c r="AD1137" s="12"/>
      <c r="AE1137" s="12"/>
      <c r="AF1137" s="12"/>
      <c r="AG1137" s="12"/>
      <c r="AH1137" s="12"/>
      <c r="AI1137" s="3">
        <v>9</v>
      </c>
      <c r="AJ1137" s="14" t="s">
        <v>698</v>
      </c>
      <c r="AK1137" s="3">
        <v>0</v>
      </c>
      <c r="AL1137" s="3"/>
    </row>
    <row r="1138" spans="1:38" x14ac:dyDescent="0.3">
      <c r="A1138" s="2">
        <v>1137</v>
      </c>
      <c r="B1138" s="21" t="s">
        <v>769</v>
      </c>
      <c r="C1138" s="3" t="s">
        <v>2</v>
      </c>
      <c r="D1138" s="3" t="s">
        <v>4</v>
      </c>
      <c r="E1138" s="12">
        <v>1</v>
      </c>
      <c r="F1138" s="3"/>
      <c r="G1138" s="3"/>
      <c r="H1138" s="3"/>
      <c r="I1138" s="3"/>
      <c r="J1138" s="3"/>
      <c r="M1138" s="3"/>
      <c r="N1138" s="3"/>
      <c r="O1138" s="3"/>
      <c r="P1138" s="3"/>
      <c r="Q1138" s="3"/>
      <c r="R1138" s="3"/>
      <c r="S1138" s="3"/>
      <c r="T1138" s="3"/>
      <c r="U1138" s="3"/>
      <c r="V1138" s="3">
        <v>1</v>
      </c>
      <c r="W1138" s="3"/>
      <c r="X1138" s="12">
        <v>4</v>
      </c>
      <c r="Y1138" s="3"/>
      <c r="Z1138" s="12"/>
      <c r="AA1138" s="12"/>
      <c r="AB1138" s="12"/>
      <c r="AC1138" s="12"/>
      <c r="AD1138" s="12"/>
      <c r="AE1138" s="12"/>
      <c r="AF1138" s="12"/>
      <c r="AG1138" s="12"/>
      <c r="AH1138" s="12"/>
      <c r="AI1138" s="3">
        <v>10</v>
      </c>
      <c r="AK1138" s="3"/>
      <c r="AL1138" s="3"/>
    </row>
    <row r="1139" spans="1:38" x14ac:dyDescent="0.3">
      <c r="A1139" s="2">
        <v>1138</v>
      </c>
      <c r="B1139" s="21" t="s">
        <v>769</v>
      </c>
      <c r="C1139" s="3" t="s">
        <v>2</v>
      </c>
      <c r="D1139" s="3" t="s">
        <v>3</v>
      </c>
      <c r="E1139" s="12"/>
      <c r="F1139" s="3"/>
      <c r="G1139" s="3"/>
      <c r="H1139" s="3"/>
      <c r="I1139" s="3"/>
      <c r="J1139" s="3"/>
      <c r="M1139" s="3"/>
      <c r="N1139" s="3">
        <v>99</v>
      </c>
      <c r="O1139" s="3"/>
      <c r="P1139" s="3"/>
      <c r="Q1139" s="3">
        <v>1</v>
      </c>
      <c r="R1139" s="3"/>
      <c r="S1139" s="3"/>
      <c r="T1139" s="3"/>
      <c r="U1139" s="3"/>
      <c r="V1139" s="3">
        <v>1</v>
      </c>
      <c r="W1139" s="3"/>
      <c r="X1139" s="12">
        <v>1</v>
      </c>
      <c r="Y1139" s="3" t="s">
        <v>4</v>
      </c>
      <c r="Z1139" s="12"/>
      <c r="AA1139" s="12"/>
      <c r="AB1139" s="12"/>
      <c r="AC1139" s="12"/>
      <c r="AD1139" s="12"/>
      <c r="AE1139" s="12"/>
      <c r="AF1139" s="12"/>
      <c r="AG1139" s="12"/>
      <c r="AH1139" s="12">
        <v>1</v>
      </c>
      <c r="AI1139" s="3">
        <v>0</v>
      </c>
      <c r="AJ1139" s="14" t="s">
        <v>699</v>
      </c>
      <c r="AK1139" s="3">
        <v>12</v>
      </c>
      <c r="AL1139" s="3"/>
    </row>
    <row r="1140" spans="1:38" x14ac:dyDescent="0.3">
      <c r="A1140" s="2">
        <v>1139</v>
      </c>
      <c r="B1140" s="21" t="s">
        <v>769</v>
      </c>
      <c r="C1140" s="3" t="s">
        <v>2</v>
      </c>
      <c r="D1140" s="3" t="s">
        <v>3</v>
      </c>
      <c r="E1140" s="12"/>
      <c r="F1140" s="3"/>
      <c r="G1140" s="3"/>
      <c r="H1140" s="3">
        <v>1</v>
      </c>
      <c r="I1140" s="3"/>
      <c r="J1140" s="3"/>
      <c r="M1140" s="3"/>
      <c r="N1140" s="3"/>
      <c r="O1140" s="3"/>
      <c r="P1140" s="3"/>
      <c r="Q1140" s="3"/>
      <c r="R1140" s="3"/>
      <c r="S1140" s="3">
        <v>1</v>
      </c>
      <c r="T1140" s="3"/>
      <c r="U1140" s="3"/>
      <c r="V1140" s="3"/>
      <c r="W1140" s="3"/>
      <c r="X1140" s="12">
        <v>1</v>
      </c>
      <c r="Y1140" s="3" t="s">
        <v>3</v>
      </c>
      <c r="Z1140" s="12"/>
      <c r="AA1140" s="12"/>
      <c r="AB1140" s="12"/>
      <c r="AC1140" s="12"/>
      <c r="AD1140" s="12"/>
      <c r="AE1140" s="12"/>
      <c r="AF1140" s="12"/>
      <c r="AG1140" s="12"/>
      <c r="AH1140" s="12">
        <v>1</v>
      </c>
      <c r="AI1140" s="3">
        <v>9</v>
      </c>
      <c r="AK1140" s="3"/>
      <c r="AL1140" s="3"/>
    </row>
    <row r="1141" spans="1:38" x14ac:dyDescent="0.3">
      <c r="A1141" s="2">
        <v>1140</v>
      </c>
      <c r="B1141" s="21" t="s">
        <v>769</v>
      </c>
      <c r="C1141" s="3" t="s">
        <v>1</v>
      </c>
      <c r="D1141" s="3" t="s">
        <v>3</v>
      </c>
      <c r="E1141" s="12"/>
      <c r="F1141" s="3">
        <v>1</v>
      </c>
      <c r="G1141" s="3"/>
      <c r="H1141" s="3"/>
      <c r="I1141" s="3"/>
      <c r="J1141" s="3"/>
      <c r="M1141" s="3"/>
      <c r="N1141" s="3"/>
      <c r="O1141" s="3"/>
      <c r="P1141" s="3"/>
      <c r="Q1141" s="3"/>
      <c r="R1141" s="3"/>
      <c r="S1141" s="3"/>
      <c r="T1141" s="3"/>
      <c r="U1141" s="3"/>
      <c r="V1141" s="3">
        <v>1</v>
      </c>
      <c r="W1141" s="3"/>
      <c r="X1141" s="12">
        <v>1</v>
      </c>
      <c r="Y1141" s="3" t="s">
        <v>4</v>
      </c>
      <c r="Z1141" s="12">
        <v>1</v>
      </c>
      <c r="AA1141" s="12">
        <v>1</v>
      </c>
      <c r="AB1141" s="12"/>
      <c r="AC1141" s="12"/>
      <c r="AD1141" s="12"/>
      <c r="AE1141" s="12"/>
      <c r="AF1141" s="12"/>
      <c r="AG1141" s="12"/>
      <c r="AH1141" s="12"/>
      <c r="AI1141" s="3">
        <v>9</v>
      </c>
      <c r="AK1141" s="3"/>
      <c r="AL1141" s="3"/>
    </row>
    <row r="1142" spans="1:38" x14ac:dyDescent="0.3">
      <c r="A1142" s="2">
        <v>1141</v>
      </c>
      <c r="B1142" s="21" t="s">
        <v>769</v>
      </c>
      <c r="C1142" s="3" t="s">
        <v>2</v>
      </c>
      <c r="D1142" s="3" t="s">
        <v>4</v>
      </c>
      <c r="E1142" s="12"/>
      <c r="F1142" s="3">
        <v>1</v>
      </c>
      <c r="G1142" s="3"/>
      <c r="H1142" s="3"/>
      <c r="I1142" s="3"/>
      <c r="J1142" s="3"/>
      <c r="M1142" s="3"/>
      <c r="N1142" s="3"/>
      <c r="O1142" s="3"/>
      <c r="P1142" s="3"/>
      <c r="Q1142" s="3"/>
      <c r="R1142" s="3">
        <v>1</v>
      </c>
      <c r="S1142" s="3"/>
      <c r="T1142" s="3"/>
      <c r="U1142" s="3"/>
      <c r="V1142" s="3"/>
      <c r="W1142" s="3"/>
      <c r="X1142" s="12">
        <v>1</v>
      </c>
      <c r="Y1142" s="3" t="s">
        <v>4</v>
      </c>
      <c r="Z1142" s="12">
        <v>1</v>
      </c>
      <c r="AA1142" s="12">
        <v>1</v>
      </c>
      <c r="AB1142" s="12"/>
      <c r="AC1142" s="12"/>
      <c r="AD1142" s="12"/>
      <c r="AE1142" s="12"/>
      <c r="AF1142" s="12"/>
      <c r="AG1142" s="12"/>
      <c r="AH1142" s="12"/>
      <c r="AI1142" s="3">
        <v>10</v>
      </c>
      <c r="AJ1142" s="14" t="s">
        <v>700</v>
      </c>
      <c r="AK1142" s="3">
        <v>7</v>
      </c>
      <c r="AL1142" s="3"/>
    </row>
    <row r="1143" spans="1:38" x14ac:dyDescent="0.3">
      <c r="A1143" s="2">
        <v>1142</v>
      </c>
      <c r="B1143" s="21" t="s">
        <v>769</v>
      </c>
      <c r="C1143" s="3" t="s">
        <v>1</v>
      </c>
      <c r="D1143" s="3" t="s">
        <v>4</v>
      </c>
      <c r="E1143" s="12"/>
      <c r="F1143" s="3">
        <v>1</v>
      </c>
      <c r="G1143" s="3"/>
      <c r="H1143" s="3"/>
      <c r="I1143" s="3"/>
      <c r="J1143" s="3"/>
      <c r="M1143" s="3"/>
      <c r="N1143" s="3"/>
      <c r="O1143" s="3"/>
      <c r="P1143" s="3"/>
      <c r="Q1143" s="3"/>
      <c r="R1143" s="3"/>
      <c r="S1143" s="3"/>
      <c r="T1143" s="3"/>
      <c r="U1143" s="3">
        <v>1</v>
      </c>
      <c r="V1143" s="3"/>
      <c r="W1143" s="3"/>
      <c r="X1143" s="12">
        <v>1</v>
      </c>
      <c r="Y1143" s="3" t="s">
        <v>4</v>
      </c>
      <c r="Z1143" s="12"/>
      <c r="AA1143" s="12">
        <v>1</v>
      </c>
      <c r="AB1143" s="12"/>
      <c r="AC1143" s="12"/>
      <c r="AD1143" s="12"/>
      <c r="AE1143" s="12"/>
      <c r="AF1143" s="12"/>
      <c r="AG1143" s="12"/>
      <c r="AH1143" s="12"/>
      <c r="AI1143" s="3">
        <v>8</v>
      </c>
      <c r="AK1143" s="3"/>
      <c r="AL1143" s="3"/>
    </row>
    <row r="1144" spans="1:38" x14ac:dyDescent="0.3">
      <c r="A1144" s="2">
        <v>1143</v>
      </c>
      <c r="B1144" s="21" t="s">
        <v>769</v>
      </c>
      <c r="C1144" s="3" t="s">
        <v>2</v>
      </c>
      <c r="D1144" s="3" t="s">
        <v>3</v>
      </c>
      <c r="E1144" s="12"/>
      <c r="F1144" s="3">
        <v>1</v>
      </c>
      <c r="G1144" s="3"/>
      <c r="H1144" s="3"/>
      <c r="I1144" s="3"/>
      <c r="J1144" s="3"/>
      <c r="M1144" s="3"/>
      <c r="N1144" s="3"/>
      <c r="O1144" s="3"/>
      <c r="P1144" s="3"/>
      <c r="Q1144" s="3"/>
      <c r="R1144" s="3"/>
      <c r="S1144" s="3">
        <v>1</v>
      </c>
      <c r="T1144" s="3"/>
      <c r="U1144" s="3"/>
      <c r="V1144" s="3"/>
      <c r="W1144" s="3"/>
      <c r="X1144" s="12">
        <v>1</v>
      </c>
      <c r="Y1144" s="3" t="s">
        <v>4</v>
      </c>
      <c r="Z1144" s="12"/>
      <c r="AA1144" s="12"/>
      <c r="AB1144" s="12"/>
      <c r="AC1144" s="12"/>
      <c r="AD1144" s="12"/>
      <c r="AE1144" s="12">
        <v>1</v>
      </c>
      <c r="AF1144" s="12"/>
      <c r="AG1144" s="12"/>
      <c r="AH1144" s="12"/>
      <c r="AI1144" s="3">
        <v>10</v>
      </c>
      <c r="AJ1144" s="14" t="s">
        <v>292</v>
      </c>
      <c r="AK1144" s="3">
        <v>0</v>
      </c>
      <c r="AL1144" s="3"/>
    </row>
    <row r="1145" spans="1:38" x14ac:dyDescent="0.3">
      <c r="A1145" s="2">
        <v>1144</v>
      </c>
      <c r="B1145" s="21" t="s">
        <v>769</v>
      </c>
      <c r="C1145" s="3" t="s">
        <v>1</v>
      </c>
      <c r="D1145" s="3" t="s">
        <v>3</v>
      </c>
      <c r="E1145" s="12"/>
      <c r="F1145" s="3">
        <v>1</v>
      </c>
      <c r="G1145" s="3"/>
      <c r="H1145" s="3"/>
      <c r="I1145" s="3"/>
      <c r="J1145" s="3"/>
      <c r="M1145" s="3"/>
      <c r="N1145" s="3"/>
      <c r="O1145" s="3"/>
      <c r="P1145" s="3"/>
      <c r="Q1145" s="3"/>
      <c r="R1145" s="3"/>
      <c r="S1145" s="3"/>
      <c r="T1145" s="3"/>
      <c r="U1145" s="3">
        <v>1</v>
      </c>
      <c r="V1145" s="3"/>
      <c r="W1145" s="3"/>
      <c r="X1145" s="12">
        <v>1</v>
      </c>
      <c r="Y1145" s="3" t="s">
        <v>4</v>
      </c>
      <c r="Z1145" s="12"/>
      <c r="AA1145" s="12">
        <v>1</v>
      </c>
      <c r="AB1145" s="12"/>
      <c r="AC1145" s="12"/>
      <c r="AD1145" s="12"/>
      <c r="AE1145" s="12"/>
      <c r="AF1145" s="12"/>
      <c r="AG1145" s="12"/>
      <c r="AH1145" s="12"/>
      <c r="AI1145" s="3">
        <v>10</v>
      </c>
      <c r="AK1145" s="3"/>
      <c r="AL1145" s="3"/>
    </row>
    <row r="1146" spans="1:38" x14ac:dyDescent="0.3">
      <c r="A1146" s="2">
        <v>1145</v>
      </c>
      <c r="B1146" s="21" t="s">
        <v>769</v>
      </c>
      <c r="C1146" s="3" t="s">
        <v>1</v>
      </c>
      <c r="D1146" s="3" t="s">
        <v>3</v>
      </c>
      <c r="E1146" s="12"/>
      <c r="F1146" s="3">
        <v>1</v>
      </c>
      <c r="G1146" s="3"/>
      <c r="H1146" s="3"/>
      <c r="I1146" s="3"/>
      <c r="J1146" s="3"/>
      <c r="M1146" s="3"/>
      <c r="N1146" s="3"/>
      <c r="O1146" s="3"/>
      <c r="P1146" s="3"/>
      <c r="Q1146" s="3"/>
      <c r="R1146" s="3"/>
      <c r="S1146" s="3"/>
      <c r="T1146" s="3"/>
      <c r="U1146" s="3">
        <v>1</v>
      </c>
      <c r="V1146" s="3"/>
      <c r="W1146" s="3"/>
      <c r="X1146" s="12">
        <v>1</v>
      </c>
      <c r="Y1146" s="3" t="s">
        <v>4</v>
      </c>
      <c r="Z1146" s="12"/>
      <c r="AA1146" s="12"/>
      <c r="AB1146" s="12"/>
      <c r="AC1146" s="12"/>
      <c r="AD1146" s="12">
        <v>1</v>
      </c>
      <c r="AE1146" s="12"/>
      <c r="AF1146" s="12"/>
      <c r="AG1146" s="12"/>
      <c r="AH1146" s="12"/>
      <c r="AI1146" s="3">
        <v>10</v>
      </c>
      <c r="AJ1146" s="14" t="s">
        <v>701</v>
      </c>
      <c r="AK1146" s="3">
        <v>5</v>
      </c>
      <c r="AL1146" s="3"/>
    </row>
    <row r="1147" spans="1:38" x14ac:dyDescent="0.3">
      <c r="A1147" s="2">
        <v>1146</v>
      </c>
      <c r="B1147" s="21" t="s">
        <v>769</v>
      </c>
      <c r="C1147" s="3" t="s">
        <v>1</v>
      </c>
      <c r="D1147" s="3" t="s">
        <v>3</v>
      </c>
      <c r="E1147" s="12">
        <v>1</v>
      </c>
      <c r="F1147" s="3"/>
      <c r="G1147" s="3"/>
      <c r="H1147" s="3"/>
      <c r="I1147" s="3"/>
      <c r="J1147" s="3"/>
      <c r="M1147" s="3"/>
      <c r="N1147" s="3"/>
      <c r="O1147" s="3"/>
      <c r="P1147" s="3"/>
      <c r="Q1147" s="3"/>
      <c r="R1147" s="3"/>
      <c r="S1147" s="3"/>
      <c r="T1147" s="3"/>
      <c r="U1147" s="3">
        <v>1</v>
      </c>
      <c r="V1147" s="3"/>
      <c r="W1147" s="3"/>
      <c r="X1147" s="12">
        <v>1</v>
      </c>
      <c r="Y1147" s="3" t="s">
        <v>4</v>
      </c>
      <c r="Z1147" s="12">
        <v>1</v>
      </c>
      <c r="AA1147" s="12">
        <v>1</v>
      </c>
      <c r="AB1147" s="12"/>
      <c r="AC1147" s="12"/>
      <c r="AD1147" s="12"/>
      <c r="AE1147" s="12"/>
      <c r="AF1147" s="12"/>
      <c r="AG1147" s="12"/>
      <c r="AH1147" s="12"/>
      <c r="AI1147" s="3">
        <v>9</v>
      </c>
      <c r="AJ1147" s="14" t="s">
        <v>702</v>
      </c>
      <c r="AK1147" s="3">
        <v>12</v>
      </c>
      <c r="AL1147" s="3"/>
    </row>
    <row r="1148" spans="1:38" x14ac:dyDescent="0.3">
      <c r="A1148" s="2">
        <v>1147</v>
      </c>
      <c r="B1148" s="21" t="s">
        <v>769</v>
      </c>
      <c r="C1148" s="3" t="s">
        <v>1</v>
      </c>
      <c r="D1148" s="3" t="s">
        <v>4</v>
      </c>
      <c r="E1148" s="12"/>
      <c r="F1148" s="3"/>
      <c r="G1148" s="3"/>
      <c r="H1148" s="3">
        <v>1</v>
      </c>
      <c r="I1148" s="3"/>
      <c r="J1148" s="3"/>
      <c r="M1148" s="3"/>
      <c r="N1148" s="3"/>
      <c r="O1148" s="3">
        <v>1</v>
      </c>
      <c r="P1148" s="3"/>
      <c r="Q1148" s="3"/>
      <c r="R1148" s="3"/>
      <c r="S1148" s="3"/>
      <c r="T1148" s="3"/>
      <c r="U1148" s="3"/>
      <c r="V1148" s="3">
        <v>1</v>
      </c>
      <c r="W1148" s="3"/>
      <c r="X1148" s="12">
        <v>1</v>
      </c>
      <c r="Y1148" s="3" t="s">
        <v>3</v>
      </c>
      <c r="Z1148" s="12"/>
      <c r="AA1148" s="12"/>
      <c r="AB1148" s="12"/>
      <c r="AC1148" s="12"/>
      <c r="AD1148" s="12">
        <v>1</v>
      </c>
      <c r="AE1148" s="12">
        <v>1</v>
      </c>
      <c r="AF1148" s="12"/>
      <c r="AG1148" s="12">
        <v>1</v>
      </c>
      <c r="AH1148" s="12"/>
      <c r="AI1148" s="3">
        <v>10</v>
      </c>
      <c r="AJ1148" s="14" t="s">
        <v>703</v>
      </c>
      <c r="AK1148" s="3">
        <v>3</v>
      </c>
      <c r="AL1148" s="3"/>
    </row>
    <row r="1149" spans="1:38" x14ac:dyDescent="0.3">
      <c r="A1149" s="2">
        <v>1148</v>
      </c>
      <c r="B1149" s="21" t="s">
        <v>769</v>
      </c>
      <c r="C1149" s="3" t="s">
        <v>2</v>
      </c>
      <c r="D1149" s="3" t="s">
        <v>3</v>
      </c>
      <c r="E1149" s="12"/>
      <c r="F1149" s="3">
        <v>1</v>
      </c>
      <c r="G1149" s="3"/>
      <c r="H1149" s="3"/>
      <c r="I1149" s="3"/>
      <c r="J1149" s="3"/>
      <c r="M1149" s="3"/>
      <c r="N1149" s="3"/>
      <c r="O1149" s="3">
        <v>1</v>
      </c>
      <c r="P1149" s="3"/>
      <c r="Q1149" s="3"/>
      <c r="R1149" s="3"/>
      <c r="S1149" s="3"/>
      <c r="T1149" s="3"/>
      <c r="U1149" s="3"/>
      <c r="V1149" s="3"/>
      <c r="W1149" s="3">
        <v>1</v>
      </c>
      <c r="X1149" s="12">
        <v>1</v>
      </c>
      <c r="Y1149" s="3" t="s">
        <v>4</v>
      </c>
      <c r="Z1149" s="12"/>
      <c r="AA1149" s="12">
        <v>1</v>
      </c>
      <c r="AB1149" s="12"/>
      <c r="AC1149" s="12"/>
      <c r="AD1149" s="12"/>
      <c r="AE1149" s="12"/>
      <c r="AF1149" s="12"/>
      <c r="AG1149" s="12"/>
      <c r="AH1149" s="12"/>
      <c r="AI1149" s="3">
        <v>9</v>
      </c>
      <c r="AJ1149" s="14" t="s">
        <v>704</v>
      </c>
      <c r="AK1149" s="3">
        <v>3</v>
      </c>
      <c r="AL1149" s="3"/>
    </row>
    <row r="1150" spans="1:38" x14ac:dyDescent="0.3">
      <c r="A1150" s="2">
        <v>1149</v>
      </c>
      <c r="B1150" s="21" t="s">
        <v>769</v>
      </c>
      <c r="C1150" s="3" t="s">
        <v>2</v>
      </c>
      <c r="D1150" s="3" t="s">
        <v>3</v>
      </c>
      <c r="E1150" s="12"/>
      <c r="F1150" s="3">
        <v>1</v>
      </c>
      <c r="G1150" s="3"/>
      <c r="H1150" s="3"/>
      <c r="I1150" s="3"/>
      <c r="J1150" s="3"/>
      <c r="M1150" s="3"/>
      <c r="N1150" s="3"/>
      <c r="O1150" s="3"/>
      <c r="P1150" s="3"/>
      <c r="Q1150" s="3"/>
      <c r="R1150" s="3"/>
      <c r="S1150" s="3"/>
      <c r="T1150" s="3"/>
      <c r="U1150" s="3">
        <v>1</v>
      </c>
      <c r="V1150" s="3"/>
      <c r="W1150" s="3"/>
      <c r="X1150" s="12">
        <v>1</v>
      </c>
      <c r="Y1150" s="3" t="s">
        <v>4</v>
      </c>
      <c r="Z1150" s="12"/>
      <c r="AA1150" s="12"/>
      <c r="AB1150" s="12"/>
      <c r="AC1150" s="12"/>
      <c r="AD1150" s="12"/>
      <c r="AE1150" s="12"/>
      <c r="AF1150" s="12"/>
      <c r="AG1150" s="12">
        <v>1</v>
      </c>
      <c r="AH1150" s="12"/>
      <c r="AI1150" s="3">
        <v>9</v>
      </c>
      <c r="AK1150" s="3"/>
      <c r="AL1150" s="3"/>
    </row>
    <row r="1151" spans="1:38" x14ac:dyDescent="0.3">
      <c r="A1151" s="2">
        <v>1150</v>
      </c>
      <c r="B1151" s="21" t="s">
        <v>769</v>
      </c>
      <c r="C1151" s="3" t="s">
        <v>2</v>
      </c>
      <c r="D1151" s="3" t="s">
        <v>4</v>
      </c>
      <c r="E1151" s="12"/>
      <c r="F1151" s="3">
        <v>1</v>
      </c>
      <c r="G1151" s="3"/>
      <c r="H1151" s="3"/>
      <c r="I1151" s="3"/>
      <c r="J1151" s="3"/>
      <c r="M1151" s="3"/>
      <c r="N1151" s="3"/>
      <c r="O1151" s="3">
        <v>1</v>
      </c>
      <c r="P1151" s="3"/>
      <c r="Q1151" s="3"/>
      <c r="R1151" s="3"/>
      <c r="S1151" s="3"/>
      <c r="T1151" s="3"/>
      <c r="U1151" s="3">
        <v>1</v>
      </c>
      <c r="V1151" s="3"/>
      <c r="W1151" s="3"/>
      <c r="X1151" s="12">
        <v>1</v>
      </c>
      <c r="Y1151" s="3" t="s">
        <v>4</v>
      </c>
      <c r="Z1151" s="12"/>
      <c r="AA1151" s="12"/>
      <c r="AB1151" s="12"/>
      <c r="AC1151" s="12"/>
      <c r="AD1151" s="12"/>
      <c r="AE1151" s="12"/>
      <c r="AF1151" s="12"/>
      <c r="AG1151" s="12"/>
      <c r="AH1151" s="12">
        <v>1</v>
      </c>
      <c r="AI1151" s="3">
        <v>7</v>
      </c>
      <c r="AK1151" s="3"/>
      <c r="AL1151" s="3"/>
    </row>
    <row r="1152" spans="1:38" x14ac:dyDescent="0.3">
      <c r="A1152" s="2">
        <v>1151</v>
      </c>
      <c r="B1152" s="21" t="s">
        <v>769</v>
      </c>
      <c r="C1152" s="3" t="s">
        <v>1</v>
      </c>
      <c r="D1152" s="3" t="s">
        <v>4</v>
      </c>
      <c r="E1152" s="12"/>
      <c r="F1152" s="3">
        <v>1</v>
      </c>
      <c r="G1152" s="3"/>
      <c r="H1152" s="3"/>
      <c r="I1152" s="3"/>
      <c r="J1152" s="3"/>
      <c r="M1152" s="3"/>
      <c r="N1152" s="3"/>
      <c r="O1152" s="3"/>
      <c r="P1152" s="3"/>
      <c r="Q1152" s="3"/>
      <c r="R1152" s="3"/>
      <c r="S1152" s="3"/>
      <c r="T1152" s="3"/>
      <c r="U1152" s="3">
        <v>1</v>
      </c>
      <c r="V1152" s="3"/>
      <c r="W1152" s="3"/>
      <c r="X1152" s="12">
        <v>1</v>
      </c>
      <c r="Y1152" s="3" t="s">
        <v>4</v>
      </c>
      <c r="Z1152" s="12"/>
      <c r="AA1152" s="12"/>
      <c r="AB1152" s="12"/>
      <c r="AC1152" s="12"/>
      <c r="AD1152" s="12">
        <v>1</v>
      </c>
      <c r="AE1152" s="12"/>
      <c r="AF1152" s="12"/>
      <c r="AG1152" s="12"/>
      <c r="AH1152" s="12"/>
      <c r="AI1152" s="3">
        <v>8</v>
      </c>
      <c r="AK1152" s="3"/>
      <c r="AL1152" s="3"/>
    </row>
    <row r="1153" spans="1:38" x14ac:dyDescent="0.3">
      <c r="A1153" s="2">
        <v>1152</v>
      </c>
      <c r="B1153" s="21" t="s">
        <v>769</v>
      </c>
      <c r="C1153" s="3" t="s">
        <v>2</v>
      </c>
      <c r="D1153" s="3" t="s">
        <v>4</v>
      </c>
      <c r="E1153" s="12"/>
      <c r="F1153" s="3"/>
      <c r="G1153" s="3"/>
      <c r="H1153" s="3">
        <v>1</v>
      </c>
      <c r="I1153" s="3"/>
      <c r="J1153" s="3"/>
      <c r="M1153" s="3"/>
      <c r="N1153" s="3"/>
      <c r="O1153" s="3">
        <v>1</v>
      </c>
      <c r="P1153" s="3">
        <v>1</v>
      </c>
      <c r="Q1153" s="3"/>
      <c r="R1153" s="3"/>
      <c r="S1153" s="3"/>
      <c r="T1153" s="3"/>
      <c r="U1153" s="3"/>
      <c r="V1153" s="3">
        <v>1</v>
      </c>
      <c r="W1153" s="3"/>
      <c r="X1153" s="12">
        <v>1</v>
      </c>
      <c r="Y1153" s="3" t="s">
        <v>4</v>
      </c>
      <c r="Z1153" s="12">
        <v>1</v>
      </c>
      <c r="AA1153" s="12">
        <v>1</v>
      </c>
      <c r="AB1153" s="12"/>
      <c r="AC1153" s="12"/>
      <c r="AD1153" s="12"/>
      <c r="AE1153" s="12"/>
      <c r="AF1153" s="12"/>
      <c r="AG1153" s="12"/>
      <c r="AH1153" s="12"/>
      <c r="AI1153" s="3">
        <v>9</v>
      </c>
      <c r="AJ1153" s="14" t="s">
        <v>705</v>
      </c>
      <c r="AK1153" s="3">
        <v>2</v>
      </c>
      <c r="AL1153" s="3"/>
    </row>
    <row r="1154" spans="1:38" x14ac:dyDescent="0.3">
      <c r="A1154" s="2">
        <v>1153</v>
      </c>
      <c r="B1154" s="21" t="s">
        <v>769</v>
      </c>
      <c r="C1154" s="3" t="s">
        <v>2</v>
      </c>
      <c r="D1154" s="3" t="s">
        <v>3</v>
      </c>
      <c r="E1154" s="12"/>
      <c r="F1154" s="3"/>
      <c r="G1154" s="3"/>
      <c r="H1154" s="3">
        <v>1</v>
      </c>
      <c r="I1154" s="3"/>
      <c r="J1154" s="3"/>
      <c r="M1154" s="3"/>
      <c r="N1154" s="3"/>
      <c r="O1154" s="3"/>
      <c r="P1154" s="3">
        <v>1</v>
      </c>
      <c r="Q1154" s="3"/>
      <c r="R1154" s="3"/>
      <c r="S1154" s="3"/>
      <c r="T1154" s="3"/>
      <c r="U1154" s="3"/>
      <c r="V1154" s="3"/>
      <c r="W1154" s="3"/>
      <c r="X1154" s="12">
        <v>3</v>
      </c>
      <c r="Y1154" s="3"/>
      <c r="Z1154" s="12"/>
      <c r="AA1154" s="12"/>
      <c r="AB1154" s="12"/>
      <c r="AC1154" s="12"/>
      <c r="AD1154" s="12"/>
      <c r="AE1154" s="12"/>
      <c r="AF1154" s="12"/>
      <c r="AG1154" s="12"/>
      <c r="AH1154" s="12">
        <v>1</v>
      </c>
      <c r="AI1154" s="3">
        <v>9</v>
      </c>
      <c r="AJ1154" s="14" t="s">
        <v>706</v>
      </c>
      <c r="AK1154" s="3">
        <v>0</v>
      </c>
      <c r="AL1154" s="3"/>
    </row>
    <row r="1155" spans="1:38" x14ac:dyDescent="0.3">
      <c r="A1155" s="2">
        <v>1154</v>
      </c>
      <c r="B1155" s="21" t="s">
        <v>769</v>
      </c>
      <c r="C1155" s="3" t="s">
        <v>1</v>
      </c>
      <c r="D1155" s="3" t="s">
        <v>4</v>
      </c>
      <c r="E1155" s="12"/>
      <c r="F1155" s="3"/>
      <c r="G1155" s="3"/>
      <c r="H1155" s="3">
        <v>1</v>
      </c>
      <c r="I1155" s="3"/>
      <c r="J1155" s="3"/>
      <c r="M1155" s="3"/>
      <c r="N1155" s="3"/>
      <c r="O1155" s="3">
        <v>1</v>
      </c>
      <c r="P1155" s="3">
        <v>1</v>
      </c>
      <c r="Q1155" s="3"/>
      <c r="R1155" s="3"/>
      <c r="S1155" s="3"/>
      <c r="T1155" s="3"/>
      <c r="U1155" s="3"/>
      <c r="V1155" s="3"/>
      <c r="W1155" s="3"/>
      <c r="X1155" s="12">
        <v>1</v>
      </c>
      <c r="Y1155" s="3" t="s">
        <v>4</v>
      </c>
      <c r="Z1155" s="12"/>
      <c r="AA1155" s="12"/>
      <c r="AB1155" s="12"/>
      <c r="AC1155" s="12"/>
      <c r="AD1155" s="12"/>
      <c r="AE1155" s="12">
        <v>1</v>
      </c>
      <c r="AF1155" s="12">
        <v>1</v>
      </c>
      <c r="AG1155" s="12">
        <v>1</v>
      </c>
      <c r="AH1155" s="12">
        <v>1</v>
      </c>
      <c r="AI1155" s="3">
        <v>10</v>
      </c>
      <c r="AK1155" s="3"/>
      <c r="AL1155" s="3"/>
    </row>
    <row r="1156" spans="1:38" x14ac:dyDescent="0.3">
      <c r="A1156" s="2">
        <v>1155</v>
      </c>
      <c r="B1156" s="21" t="s">
        <v>769</v>
      </c>
      <c r="C1156" s="3" t="s">
        <v>2</v>
      </c>
      <c r="D1156" s="3" t="s">
        <v>4</v>
      </c>
      <c r="E1156" s="12"/>
      <c r="F1156" s="3"/>
      <c r="G1156" s="3"/>
      <c r="H1156" s="3">
        <v>1</v>
      </c>
      <c r="I1156" s="3"/>
      <c r="J1156" s="3"/>
      <c r="M1156" s="3"/>
      <c r="N1156" s="3"/>
      <c r="O1156" s="3"/>
      <c r="P1156" s="3"/>
      <c r="Q1156" s="3"/>
      <c r="R1156" s="3"/>
      <c r="S1156" s="3"/>
      <c r="T1156" s="3"/>
      <c r="U1156" s="3">
        <v>1</v>
      </c>
      <c r="V1156" s="3"/>
      <c r="W1156" s="3"/>
      <c r="X1156" s="12">
        <v>1</v>
      </c>
      <c r="Y1156" s="3" t="s">
        <v>4</v>
      </c>
      <c r="Z1156" s="12"/>
      <c r="AA1156" s="12"/>
      <c r="AB1156" s="12"/>
      <c r="AC1156" s="12"/>
      <c r="AD1156" s="12">
        <v>1</v>
      </c>
      <c r="AE1156" s="12"/>
      <c r="AF1156" s="12"/>
      <c r="AG1156" s="12"/>
      <c r="AH1156" s="12"/>
      <c r="AI1156" s="19" t="s">
        <v>765</v>
      </c>
      <c r="AJ1156" s="14" t="s">
        <v>707</v>
      </c>
      <c r="AK1156" s="3">
        <v>1</v>
      </c>
      <c r="AL1156" s="3"/>
    </row>
    <row r="1157" spans="1:38" x14ac:dyDescent="0.3">
      <c r="A1157" s="2">
        <v>1156</v>
      </c>
      <c r="B1157" s="21" t="s">
        <v>769</v>
      </c>
      <c r="C1157" s="3" t="s">
        <v>1</v>
      </c>
      <c r="D1157" s="3" t="s">
        <v>4</v>
      </c>
      <c r="E1157" s="12">
        <v>1</v>
      </c>
      <c r="F1157" s="3"/>
      <c r="G1157" s="3"/>
      <c r="H1157" s="3"/>
      <c r="I1157" s="3"/>
      <c r="J1157" s="3"/>
      <c r="M1157" s="3"/>
      <c r="N1157" s="3"/>
      <c r="O1157" s="3"/>
      <c r="P1157" s="3"/>
      <c r="Q1157" s="3"/>
      <c r="R1157" s="3"/>
      <c r="S1157" s="3"/>
      <c r="T1157" s="3"/>
      <c r="U1157" s="3">
        <v>1</v>
      </c>
      <c r="V1157" s="3"/>
      <c r="W1157" s="3"/>
      <c r="X1157" s="12">
        <v>1</v>
      </c>
      <c r="Y1157" s="3" t="s">
        <v>4</v>
      </c>
      <c r="Z1157" s="12"/>
      <c r="AA1157" s="12"/>
      <c r="AB1157" s="12"/>
      <c r="AC1157" s="12"/>
      <c r="AD1157" s="12"/>
      <c r="AE1157" s="12"/>
      <c r="AF1157" s="12"/>
      <c r="AG1157" s="12">
        <v>1</v>
      </c>
      <c r="AH1157" s="12"/>
      <c r="AI1157" s="3">
        <v>8</v>
      </c>
      <c r="AK1157" s="3"/>
      <c r="AL1157" s="3"/>
    </row>
    <row r="1158" spans="1:38" x14ac:dyDescent="0.3">
      <c r="A1158" s="2">
        <v>1157</v>
      </c>
      <c r="B1158" s="21" t="s">
        <v>769</v>
      </c>
      <c r="C1158" s="3" t="s">
        <v>1</v>
      </c>
      <c r="D1158" s="3" t="s">
        <v>3</v>
      </c>
      <c r="E1158" s="12"/>
      <c r="F1158" s="3"/>
      <c r="G1158" s="3"/>
      <c r="H1158" s="3"/>
      <c r="I1158" s="3"/>
      <c r="J1158" s="3"/>
      <c r="M1158" s="3">
        <v>1</v>
      </c>
      <c r="N1158" s="3"/>
      <c r="O1158" s="3"/>
      <c r="P1158" s="3"/>
      <c r="Q1158" s="3"/>
      <c r="R1158" s="3"/>
      <c r="S1158" s="3"/>
      <c r="T1158" s="3"/>
      <c r="U1158" s="3"/>
      <c r="V1158" s="3">
        <v>1</v>
      </c>
      <c r="W1158" s="3"/>
      <c r="X1158" s="12">
        <v>1</v>
      </c>
      <c r="Y1158" s="3" t="s">
        <v>4</v>
      </c>
      <c r="Z1158" s="12"/>
      <c r="AA1158" s="12"/>
      <c r="AB1158" s="12"/>
      <c r="AC1158" s="12"/>
      <c r="AD1158" s="12"/>
      <c r="AE1158" s="12"/>
      <c r="AF1158" s="12">
        <v>1</v>
      </c>
      <c r="AG1158" s="12"/>
      <c r="AH1158" s="12"/>
      <c r="AI1158" s="3">
        <v>6</v>
      </c>
      <c r="AJ1158" s="14" t="s">
        <v>708</v>
      </c>
      <c r="AK1158" s="3">
        <v>5</v>
      </c>
      <c r="AL1158" s="3"/>
    </row>
    <row r="1159" spans="1:38" x14ac:dyDescent="0.3">
      <c r="A1159" s="2">
        <v>1158</v>
      </c>
      <c r="B1159" s="21" t="s">
        <v>769</v>
      </c>
      <c r="C1159" s="3" t="s">
        <v>1</v>
      </c>
      <c r="D1159" s="3" t="s">
        <v>3</v>
      </c>
      <c r="E1159" s="12"/>
      <c r="F1159" s="3">
        <v>1</v>
      </c>
      <c r="G1159" s="3"/>
      <c r="H1159" s="3">
        <v>1</v>
      </c>
      <c r="I1159" s="3"/>
      <c r="J1159" s="3"/>
      <c r="M1159" s="3"/>
      <c r="N1159" s="3"/>
      <c r="O1159" s="3">
        <v>1</v>
      </c>
      <c r="P1159" s="3"/>
      <c r="Q1159" s="3"/>
      <c r="R1159" s="3"/>
      <c r="S1159" s="3"/>
      <c r="T1159" s="3"/>
      <c r="U1159" s="3"/>
      <c r="V1159" s="3"/>
      <c r="W1159" s="3"/>
      <c r="X1159" s="12">
        <v>3</v>
      </c>
      <c r="Y1159" s="3"/>
      <c r="Z1159" s="12"/>
      <c r="AA1159" s="12"/>
      <c r="AB1159" s="12"/>
      <c r="AC1159" s="12"/>
      <c r="AD1159" s="12">
        <v>1</v>
      </c>
      <c r="AE1159" s="12"/>
      <c r="AF1159" s="12"/>
      <c r="AG1159" s="12">
        <v>1</v>
      </c>
      <c r="AH1159" s="12"/>
      <c r="AI1159" s="3">
        <v>9</v>
      </c>
      <c r="AK1159" s="3"/>
      <c r="AL1159" s="3"/>
    </row>
    <row r="1160" spans="1:38" x14ac:dyDescent="0.3">
      <c r="A1160" s="2">
        <v>1159</v>
      </c>
      <c r="B1160" s="21" t="s">
        <v>769</v>
      </c>
      <c r="C1160" s="3" t="s">
        <v>2</v>
      </c>
      <c r="D1160" s="3" t="s">
        <v>3</v>
      </c>
      <c r="E1160" s="12"/>
      <c r="F1160" s="3"/>
      <c r="G1160" s="3">
        <v>1</v>
      </c>
      <c r="H1160" s="3"/>
      <c r="I1160" s="3"/>
      <c r="J1160" s="3"/>
      <c r="M1160" s="3"/>
      <c r="N1160" s="3"/>
      <c r="O1160" s="3"/>
      <c r="P1160" s="3"/>
      <c r="Q1160" s="3"/>
      <c r="R1160" s="3"/>
      <c r="S1160" s="3"/>
      <c r="T1160" s="3"/>
      <c r="U1160" s="3"/>
      <c r="V1160" s="3">
        <v>1</v>
      </c>
      <c r="W1160" s="3">
        <v>1</v>
      </c>
      <c r="X1160" s="12">
        <v>1</v>
      </c>
      <c r="Y1160" s="3" t="s">
        <v>3</v>
      </c>
      <c r="Z1160" s="12"/>
      <c r="AA1160" s="12">
        <v>1</v>
      </c>
      <c r="AB1160" s="12"/>
      <c r="AC1160" s="12"/>
      <c r="AD1160" s="12"/>
      <c r="AE1160" s="12"/>
      <c r="AF1160" s="12"/>
      <c r="AG1160" s="12"/>
      <c r="AH1160" s="12"/>
      <c r="AI1160" s="3">
        <v>10</v>
      </c>
      <c r="AK1160" s="3"/>
      <c r="AL1160" s="3"/>
    </row>
    <row r="1161" spans="1:38" x14ac:dyDescent="0.3">
      <c r="A1161" s="2">
        <v>1160</v>
      </c>
      <c r="B1161" s="21" t="s">
        <v>769</v>
      </c>
      <c r="C1161" s="3" t="s">
        <v>2</v>
      </c>
      <c r="D1161" s="3" t="s">
        <v>4</v>
      </c>
      <c r="E1161" s="12">
        <v>1</v>
      </c>
      <c r="F1161" s="3"/>
      <c r="G1161" s="3"/>
      <c r="H1161" s="3"/>
      <c r="I1161" s="3"/>
      <c r="J1161" s="3"/>
      <c r="M1161" s="3"/>
      <c r="N1161" s="3"/>
      <c r="O1161" s="3"/>
      <c r="P1161" s="3"/>
      <c r="Q1161" s="3"/>
      <c r="R1161" s="3"/>
      <c r="S1161" s="3"/>
      <c r="T1161" s="3"/>
      <c r="U1161" s="3">
        <v>1</v>
      </c>
      <c r="V1161" s="3"/>
      <c r="W1161" s="3"/>
      <c r="X1161" s="12">
        <v>1</v>
      </c>
      <c r="Y1161" s="3" t="s">
        <v>4</v>
      </c>
      <c r="Z1161" s="12"/>
      <c r="AA1161" s="12"/>
      <c r="AB1161" s="12">
        <v>1</v>
      </c>
      <c r="AC1161" s="12"/>
      <c r="AD1161" s="12"/>
      <c r="AE1161" s="12">
        <v>1</v>
      </c>
      <c r="AF1161" s="12"/>
      <c r="AG1161" s="12"/>
      <c r="AH1161" s="12"/>
      <c r="AI1161" s="3">
        <v>6</v>
      </c>
      <c r="AJ1161" s="14" t="s">
        <v>709</v>
      </c>
      <c r="AK1161" s="3">
        <v>5</v>
      </c>
      <c r="AL1161" s="3"/>
    </row>
    <row r="1162" spans="1:38" x14ac:dyDescent="0.3">
      <c r="A1162" s="2">
        <v>1161</v>
      </c>
      <c r="B1162" s="21" t="s">
        <v>769</v>
      </c>
      <c r="C1162" s="3" t="s">
        <v>2</v>
      </c>
      <c r="D1162" s="3" t="s">
        <v>3</v>
      </c>
      <c r="E1162" s="12"/>
      <c r="F1162" s="3">
        <v>1</v>
      </c>
      <c r="G1162" s="3"/>
      <c r="H1162" s="3"/>
      <c r="I1162" s="3"/>
      <c r="J1162" s="3"/>
      <c r="M1162" s="3"/>
      <c r="N1162" s="3"/>
      <c r="O1162" s="3"/>
      <c r="P1162" s="3"/>
      <c r="Q1162" s="3"/>
      <c r="R1162" s="3"/>
      <c r="S1162" s="3"/>
      <c r="T1162" s="3"/>
      <c r="U1162" s="3">
        <v>1</v>
      </c>
      <c r="V1162" s="3">
        <v>1</v>
      </c>
      <c r="W1162" s="3"/>
      <c r="X1162" s="12">
        <v>1</v>
      </c>
      <c r="Y1162" s="3" t="s">
        <v>4</v>
      </c>
      <c r="Z1162" s="12"/>
      <c r="AA1162" s="12"/>
      <c r="AB1162" s="12"/>
      <c r="AC1162" s="12"/>
      <c r="AD1162" s="12"/>
      <c r="AE1162" s="12"/>
      <c r="AF1162" s="12">
        <v>1</v>
      </c>
      <c r="AG1162" s="12"/>
      <c r="AH1162" s="12"/>
      <c r="AI1162" s="3">
        <v>10</v>
      </c>
      <c r="AK1162" s="3"/>
      <c r="AL1162" s="3"/>
    </row>
    <row r="1163" spans="1:38" x14ac:dyDescent="0.3">
      <c r="A1163" s="2">
        <v>1162</v>
      </c>
      <c r="B1163" s="21" t="s">
        <v>769</v>
      </c>
      <c r="C1163" s="3" t="s">
        <v>1</v>
      </c>
      <c r="D1163" s="3" t="s">
        <v>4</v>
      </c>
      <c r="E1163" s="12"/>
      <c r="F1163" s="3">
        <v>1</v>
      </c>
      <c r="G1163" s="3"/>
      <c r="H1163" s="3"/>
      <c r="I1163" s="3"/>
      <c r="J1163" s="3"/>
      <c r="M1163" s="3"/>
      <c r="N1163" s="3"/>
      <c r="O1163" s="3"/>
      <c r="P1163" s="3"/>
      <c r="Q1163" s="3"/>
      <c r="R1163" s="3"/>
      <c r="S1163" s="3"/>
      <c r="T1163" s="3"/>
      <c r="U1163" s="3">
        <v>1</v>
      </c>
      <c r="V1163" s="3">
        <v>1</v>
      </c>
      <c r="W1163" s="3"/>
      <c r="X1163" s="12">
        <v>3</v>
      </c>
      <c r="Y1163" s="3"/>
      <c r="Z1163" s="12">
        <v>1</v>
      </c>
      <c r="AA1163" s="12">
        <v>1</v>
      </c>
      <c r="AB1163" s="12"/>
      <c r="AC1163" s="12"/>
      <c r="AD1163" s="12"/>
      <c r="AE1163" s="12"/>
      <c r="AF1163" s="12"/>
      <c r="AG1163" s="12"/>
      <c r="AH1163" s="12"/>
      <c r="AI1163" s="3">
        <v>10</v>
      </c>
      <c r="AK1163" s="3"/>
      <c r="AL1163" s="3"/>
    </row>
    <row r="1164" spans="1:38" x14ac:dyDescent="0.3">
      <c r="A1164" s="2">
        <v>1163</v>
      </c>
      <c r="B1164" s="21" t="s">
        <v>769</v>
      </c>
      <c r="C1164" s="4" t="s">
        <v>1</v>
      </c>
      <c r="D1164" s="4" t="s">
        <v>4</v>
      </c>
      <c r="E1164" s="13"/>
      <c r="F1164" s="4">
        <v>1</v>
      </c>
      <c r="G1164" s="4"/>
      <c r="H1164" s="4"/>
      <c r="I1164" s="4"/>
      <c r="J1164" s="4"/>
      <c r="M1164" s="4"/>
      <c r="N1164" s="4"/>
      <c r="O1164" s="4">
        <v>1</v>
      </c>
      <c r="P1164" s="4"/>
      <c r="Q1164" s="4"/>
      <c r="R1164" s="4"/>
      <c r="S1164" s="4"/>
      <c r="T1164" s="4"/>
      <c r="U1164" s="4"/>
      <c r="V1164" s="4"/>
      <c r="W1164" s="4"/>
      <c r="X1164" s="13">
        <v>1</v>
      </c>
      <c r="Y1164" s="4" t="s">
        <v>4</v>
      </c>
      <c r="Z1164" s="13"/>
      <c r="AA1164" s="13"/>
      <c r="AB1164" s="13"/>
      <c r="AC1164" s="13"/>
      <c r="AD1164" s="13"/>
      <c r="AE1164" s="13"/>
      <c r="AF1164" s="13"/>
      <c r="AG1164" s="13"/>
      <c r="AH1164" s="13"/>
      <c r="AI1164" s="4">
        <v>4</v>
      </c>
      <c r="AJ1164" s="17" t="s">
        <v>694</v>
      </c>
      <c r="AK1164" s="4">
        <v>5</v>
      </c>
      <c r="AL1164" s="4"/>
    </row>
    <row r="1165" spans="1:38" x14ac:dyDescent="0.3">
      <c r="A1165" s="2">
        <v>1164</v>
      </c>
      <c r="B1165" s="21" t="s">
        <v>769</v>
      </c>
      <c r="C1165" s="3" t="s">
        <v>1</v>
      </c>
      <c r="D1165" s="3" t="s">
        <v>3</v>
      </c>
      <c r="E1165" s="12"/>
      <c r="F1165" s="3"/>
      <c r="G1165" s="3"/>
      <c r="H1165" s="3"/>
      <c r="I1165" s="3"/>
      <c r="J1165" s="3"/>
      <c r="M1165" s="3">
        <v>1</v>
      </c>
      <c r="N1165" s="3"/>
      <c r="O1165" s="3"/>
      <c r="P1165" s="3"/>
      <c r="Q1165" s="3"/>
      <c r="R1165" s="3"/>
      <c r="S1165" s="3"/>
      <c r="T1165" s="3"/>
      <c r="U1165" s="3"/>
      <c r="V1165" s="3">
        <v>1</v>
      </c>
      <c r="W1165" s="3"/>
      <c r="X1165" s="12">
        <v>4</v>
      </c>
      <c r="Y1165" s="3"/>
      <c r="Z1165" s="12"/>
      <c r="AA1165" s="12"/>
      <c r="AB1165" s="12"/>
      <c r="AC1165" s="12"/>
      <c r="AD1165" s="12"/>
      <c r="AE1165" s="12"/>
      <c r="AF1165" s="12"/>
      <c r="AG1165" s="12"/>
      <c r="AH1165" s="12"/>
      <c r="AI1165" s="3">
        <v>8</v>
      </c>
      <c r="AK1165" s="3"/>
      <c r="AL1165" s="3"/>
    </row>
    <row r="1166" spans="1:38" x14ac:dyDescent="0.3">
      <c r="A1166" s="2">
        <v>1165</v>
      </c>
      <c r="B1166" s="21" t="s">
        <v>769</v>
      </c>
      <c r="C1166" s="3" t="s">
        <v>2</v>
      </c>
      <c r="D1166" s="3" t="s">
        <v>3</v>
      </c>
      <c r="E1166" s="12"/>
      <c r="F1166" s="3">
        <v>1</v>
      </c>
      <c r="G1166" s="3"/>
      <c r="H1166" s="3"/>
      <c r="I1166" s="3"/>
      <c r="J1166" s="3"/>
      <c r="M1166" s="3"/>
      <c r="N1166" s="3"/>
      <c r="O1166" s="3"/>
      <c r="P1166" s="3"/>
      <c r="Q1166" s="3"/>
      <c r="R1166" s="3"/>
      <c r="S1166" s="3"/>
      <c r="T1166" s="3"/>
      <c r="U1166" s="3">
        <v>1</v>
      </c>
      <c r="V1166" s="3">
        <v>1</v>
      </c>
      <c r="W1166" s="3"/>
      <c r="X1166" s="12">
        <v>1</v>
      </c>
      <c r="Y1166" s="3" t="s">
        <v>4</v>
      </c>
      <c r="Z1166" s="12">
        <v>1</v>
      </c>
      <c r="AA1166" s="12"/>
      <c r="AB1166" s="12"/>
      <c r="AC1166" s="12"/>
      <c r="AD1166" s="12"/>
      <c r="AE1166" s="12"/>
      <c r="AF1166" s="12"/>
      <c r="AG1166" s="12"/>
      <c r="AH1166" s="12"/>
      <c r="AI1166" s="3">
        <v>8</v>
      </c>
      <c r="AK1166" s="3"/>
      <c r="AL1166" s="3"/>
    </row>
    <row r="1167" spans="1:38" x14ac:dyDescent="0.3">
      <c r="A1167" s="2">
        <v>1166</v>
      </c>
      <c r="B1167" s="21" t="s">
        <v>769</v>
      </c>
      <c r="C1167" s="3" t="s">
        <v>1</v>
      </c>
      <c r="D1167" s="3" t="s">
        <v>3</v>
      </c>
      <c r="E1167" s="12"/>
      <c r="F1167" s="3">
        <v>1</v>
      </c>
      <c r="G1167" s="3"/>
      <c r="H1167" s="3"/>
      <c r="I1167" s="3"/>
      <c r="J1167" s="3"/>
      <c r="M1167" s="3"/>
      <c r="N1167" s="3"/>
      <c r="O1167" s="3"/>
      <c r="P1167" s="3"/>
      <c r="Q1167" s="3"/>
      <c r="R1167" s="3"/>
      <c r="S1167" s="3"/>
      <c r="T1167" s="3"/>
      <c r="U1167" s="3">
        <v>1</v>
      </c>
      <c r="V1167" s="3"/>
      <c r="W1167" s="3"/>
      <c r="X1167" s="12">
        <v>1</v>
      </c>
      <c r="Y1167" s="3" t="s">
        <v>4</v>
      </c>
      <c r="Z1167" s="12"/>
      <c r="AA1167" s="12"/>
      <c r="AB1167" s="12"/>
      <c r="AC1167" s="12"/>
      <c r="AD1167" s="12"/>
      <c r="AE1167" s="12"/>
      <c r="AF1167" s="12"/>
      <c r="AG1167" s="12">
        <v>1</v>
      </c>
      <c r="AH1167" s="12"/>
      <c r="AI1167" s="3">
        <v>8</v>
      </c>
      <c r="AK1167" s="3"/>
      <c r="AL1167" s="3"/>
    </row>
    <row r="1168" spans="1:38" x14ac:dyDescent="0.3">
      <c r="A1168" s="2">
        <v>1167</v>
      </c>
      <c r="B1168" s="21" t="s">
        <v>769</v>
      </c>
      <c r="C1168" s="3" t="s">
        <v>1</v>
      </c>
      <c r="D1168" s="3" t="s">
        <v>4</v>
      </c>
      <c r="E1168" s="12"/>
      <c r="F1168" s="3"/>
      <c r="G1168" s="3"/>
      <c r="H1168" s="3">
        <v>1</v>
      </c>
      <c r="I1168" s="3"/>
      <c r="J1168" s="3"/>
      <c r="M1168" s="3"/>
      <c r="N1168" s="3"/>
      <c r="O1168" s="3"/>
      <c r="P1168" s="3"/>
      <c r="Q1168" s="3"/>
      <c r="R1168" s="3"/>
      <c r="S1168" s="3">
        <v>1</v>
      </c>
      <c r="T1168" s="3"/>
      <c r="U1168" s="3"/>
      <c r="V1168" s="3"/>
      <c r="W1168" s="3"/>
      <c r="X1168" s="12">
        <v>1</v>
      </c>
      <c r="Y1168" s="3" t="s">
        <v>4</v>
      </c>
      <c r="Z1168" s="12"/>
      <c r="AA1168" s="12"/>
      <c r="AB1168" s="12"/>
      <c r="AC1168" s="12"/>
      <c r="AD1168" s="12">
        <v>1</v>
      </c>
      <c r="AE1168" s="12"/>
      <c r="AF1168" s="12"/>
      <c r="AG1168" s="12"/>
      <c r="AH1168" s="12"/>
      <c r="AI1168" s="3">
        <v>10</v>
      </c>
      <c r="AK1168" s="3"/>
      <c r="AL1168" s="3"/>
    </row>
    <row r="1169" spans="1:38" x14ac:dyDescent="0.3">
      <c r="A1169" s="2">
        <v>1168</v>
      </c>
      <c r="B1169" s="21" t="s">
        <v>769</v>
      </c>
      <c r="C1169" s="3" t="s">
        <v>1</v>
      </c>
      <c r="D1169" s="3" t="s">
        <v>4</v>
      </c>
      <c r="E1169" s="12">
        <v>1</v>
      </c>
      <c r="F1169" s="3">
        <v>1</v>
      </c>
      <c r="G1169" s="3"/>
      <c r="H1169" s="3"/>
      <c r="I1169" s="3"/>
      <c r="J1169" s="3"/>
      <c r="M1169" s="3"/>
      <c r="N1169" s="3"/>
      <c r="O1169" s="3"/>
      <c r="P1169" s="3"/>
      <c r="Q1169" s="3"/>
      <c r="R1169" s="3">
        <v>1</v>
      </c>
      <c r="S1169" s="3"/>
      <c r="T1169" s="3"/>
      <c r="U1169" s="3"/>
      <c r="V1169" s="3"/>
      <c r="W1169" s="3"/>
      <c r="X1169" s="12">
        <v>1</v>
      </c>
      <c r="Y1169" s="3" t="s">
        <v>4</v>
      </c>
      <c r="Z1169" s="12"/>
      <c r="AA1169" s="12"/>
      <c r="AB1169" s="12"/>
      <c r="AC1169" s="12"/>
      <c r="AD1169" s="12">
        <v>1</v>
      </c>
      <c r="AE1169" s="12"/>
      <c r="AF1169" s="12"/>
      <c r="AG1169" s="12"/>
      <c r="AH1169" s="12"/>
      <c r="AI1169" s="3">
        <v>10</v>
      </c>
      <c r="AK1169" s="3"/>
      <c r="AL1169" s="3"/>
    </row>
    <row r="1170" spans="1:38" x14ac:dyDescent="0.3">
      <c r="A1170" s="2">
        <v>1169</v>
      </c>
      <c r="B1170" s="21" t="s">
        <v>769</v>
      </c>
      <c r="C1170" s="3" t="s">
        <v>1</v>
      </c>
      <c r="D1170" s="3" t="s">
        <v>3</v>
      </c>
      <c r="E1170" s="12"/>
      <c r="F1170" s="3"/>
      <c r="G1170" s="3"/>
      <c r="H1170" s="3"/>
      <c r="I1170" s="3"/>
      <c r="J1170" s="3"/>
      <c r="M1170" s="3"/>
      <c r="N1170" s="3">
        <v>99</v>
      </c>
      <c r="O1170" s="3"/>
      <c r="P1170" s="3"/>
      <c r="Q1170" s="3"/>
      <c r="R1170" s="3"/>
      <c r="S1170" s="3"/>
      <c r="T1170" s="3"/>
      <c r="U1170" s="3">
        <v>1</v>
      </c>
      <c r="V1170" s="3"/>
      <c r="W1170" s="3"/>
      <c r="X1170" s="12">
        <v>2</v>
      </c>
      <c r="Y1170" s="3"/>
      <c r="Z1170" s="12">
        <v>1</v>
      </c>
      <c r="AA1170" s="12"/>
      <c r="AB1170" s="12"/>
      <c r="AC1170" s="12"/>
      <c r="AD1170" s="12"/>
      <c r="AE1170" s="12"/>
      <c r="AF1170" s="12"/>
      <c r="AG1170" s="12"/>
      <c r="AH1170" s="12"/>
      <c r="AI1170" s="19" t="s">
        <v>765</v>
      </c>
      <c r="AK1170" s="3"/>
      <c r="AL1170" s="3"/>
    </row>
    <row r="1171" spans="1:38" x14ac:dyDescent="0.3">
      <c r="A1171" s="2">
        <v>1170</v>
      </c>
      <c r="B1171" s="21" t="s">
        <v>769</v>
      </c>
      <c r="C1171" s="3" t="s">
        <v>1</v>
      </c>
      <c r="D1171" s="3" t="s">
        <v>3</v>
      </c>
      <c r="E1171" s="12"/>
      <c r="F1171" s="3"/>
      <c r="G1171" s="3"/>
      <c r="H1171" s="3"/>
      <c r="I1171" s="3"/>
      <c r="J1171" s="3"/>
      <c r="M1171" s="3"/>
      <c r="N1171" s="3">
        <v>99</v>
      </c>
      <c r="O1171" s="3"/>
      <c r="P1171" s="3"/>
      <c r="Q1171" s="3"/>
      <c r="R1171" s="3"/>
      <c r="S1171" s="3"/>
      <c r="T1171" s="3"/>
      <c r="U1171" s="3"/>
      <c r="V1171" s="3"/>
      <c r="W1171" s="3">
        <v>1</v>
      </c>
      <c r="X1171" s="12">
        <v>1</v>
      </c>
      <c r="Y1171" s="3" t="s">
        <v>4</v>
      </c>
      <c r="Z1171" s="12">
        <v>1</v>
      </c>
      <c r="AA1171" s="12">
        <v>1</v>
      </c>
      <c r="AB1171" s="12"/>
      <c r="AC1171" s="12"/>
      <c r="AD1171" s="12"/>
      <c r="AE1171" s="12"/>
      <c r="AF1171" s="12"/>
      <c r="AG1171" s="12"/>
      <c r="AH1171" s="12"/>
      <c r="AI1171" s="3">
        <v>0</v>
      </c>
      <c r="AJ1171" s="14" t="s">
        <v>710</v>
      </c>
      <c r="AK1171" s="3">
        <v>5</v>
      </c>
      <c r="AL1171" s="3"/>
    </row>
    <row r="1172" spans="1:38" x14ac:dyDescent="0.3">
      <c r="A1172" s="2">
        <v>1171</v>
      </c>
      <c r="B1172" s="21" t="s">
        <v>769</v>
      </c>
      <c r="C1172" s="3" t="s">
        <v>1</v>
      </c>
      <c r="D1172" s="3" t="s">
        <v>3</v>
      </c>
      <c r="E1172" s="12"/>
      <c r="F1172" s="3">
        <v>1</v>
      </c>
      <c r="G1172" s="3"/>
      <c r="H1172" s="3"/>
      <c r="I1172" s="3"/>
      <c r="J1172" s="3"/>
      <c r="M1172" s="3"/>
      <c r="N1172" s="3"/>
      <c r="O1172" s="3">
        <v>1</v>
      </c>
      <c r="P1172" s="3"/>
      <c r="Q1172" s="3"/>
      <c r="R1172" s="3"/>
      <c r="S1172" s="3">
        <v>1</v>
      </c>
      <c r="T1172" s="3"/>
      <c r="U1172" s="3"/>
      <c r="V1172" s="3"/>
      <c r="W1172" s="3"/>
      <c r="X1172" s="12">
        <v>1</v>
      </c>
      <c r="Y1172" s="3" t="s">
        <v>4</v>
      </c>
      <c r="Z1172" s="12">
        <v>1</v>
      </c>
      <c r="AA1172" s="12"/>
      <c r="AB1172" s="12"/>
      <c r="AC1172" s="12"/>
      <c r="AD1172" s="12"/>
      <c r="AE1172" s="12"/>
      <c r="AF1172" s="12"/>
      <c r="AG1172" s="12"/>
      <c r="AH1172" s="12"/>
      <c r="AI1172" s="3">
        <v>9</v>
      </c>
      <c r="AK1172" s="3"/>
      <c r="AL1172" s="3"/>
    </row>
    <row r="1173" spans="1:38" x14ac:dyDescent="0.3">
      <c r="A1173" s="2">
        <v>1172</v>
      </c>
      <c r="B1173" s="21" t="s">
        <v>769</v>
      </c>
      <c r="C1173" s="3" t="s">
        <v>1</v>
      </c>
      <c r="D1173" s="3" t="s">
        <v>3</v>
      </c>
      <c r="E1173" s="12"/>
      <c r="F1173" s="3"/>
      <c r="G1173" s="3"/>
      <c r="H1173" s="3"/>
      <c r="I1173" s="3"/>
      <c r="J1173" s="3"/>
      <c r="M1173" s="3"/>
      <c r="N1173" s="3">
        <v>99</v>
      </c>
      <c r="O1173" s="3">
        <v>1</v>
      </c>
      <c r="P1173" s="3"/>
      <c r="Q1173" s="3"/>
      <c r="R1173" s="3"/>
      <c r="S1173" s="3"/>
      <c r="T1173" s="3"/>
      <c r="U1173" s="3"/>
      <c r="V1173" s="3"/>
      <c r="W1173" s="3"/>
      <c r="X1173" s="12">
        <v>1</v>
      </c>
      <c r="Y1173" s="3" t="s">
        <v>4</v>
      </c>
      <c r="Z1173" s="12">
        <v>1</v>
      </c>
      <c r="AA1173" s="12"/>
      <c r="AB1173" s="12"/>
      <c r="AC1173" s="12"/>
      <c r="AD1173" s="12"/>
      <c r="AE1173" s="12"/>
      <c r="AF1173" s="12"/>
      <c r="AG1173" s="12"/>
      <c r="AH1173" s="12"/>
      <c r="AI1173" s="3">
        <v>8</v>
      </c>
      <c r="AJ1173" s="14" t="s">
        <v>711</v>
      </c>
      <c r="AK1173" s="3">
        <v>12</v>
      </c>
      <c r="AL1173" s="3"/>
    </row>
    <row r="1174" spans="1:38" x14ac:dyDescent="0.3">
      <c r="A1174" s="2">
        <v>1173</v>
      </c>
      <c r="B1174" s="21" t="s">
        <v>769</v>
      </c>
      <c r="C1174" s="3" t="s">
        <v>2</v>
      </c>
      <c r="D1174" s="3" t="s">
        <v>3</v>
      </c>
      <c r="E1174" s="12">
        <v>1</v>
      </c>
      <c r="F1174" s="3"/>
      <c r="G1174" s="3"/>
      <c r="H1174" s="3"/>
      <c r="I1174" s="3"/>
      <c r="J1174" s="3"/>
      <c r="M1174" s="3"/>
      <c r="N1174" s="3"/>
      <c r="O1174" s="3"/>
      <c r="P1174" s="3"/>
      <c r="Q1174" s="3"/>
      <c r="R1174" s="3"/>
      <c r="S1174" s="3"/>
      <c r="T1174" s="3"/>
      <c r="U1174" s="3"/>
      <c r="V1174" s="3">
        <v>1</v>
      </c>
      <c r="W1174" s="3"/>
      <c r="X1174" s="12">
        <v>1</v>
      </c>
      <c r="Y1174" s="3" t="s">
        <v>4</v>
      </c>
      <c r="Z1174" s="12"/>
      <c r="AA1174" s="12">
        <v>1</v>
      </c>
      <c r="AB1174" s="12">
        <v>1</v>
      </c>
      <c r="AC1174" s="12"/>
      <c r="AD1174" s="12"/>
      <c r="AE1174" s="12">
        <v>1</v>
      </c>
      <c r="AF1174" s="12">
        <v>1</v>
      </c>
      <c r="AG1174" s="12">
        <v>1</v>
      </c>
      <c r="AH1174" s="12"/>
      <c r="AI1174" s="3">
        <v>10</v>
      </c>
      <c r="AK1174" s="3"/>
      <c r="AL1174" s="3"/>
    </row>
    <row r="1175" spans="1:38" x14ac:dyDescent="0.3">
      <c r="A1175" s="2">
        <v>1174</v>
      </c>
      <c r="B1175" s="21" t="s">
        <v>769</v>
      </c>
      <c r="C1175" s="3" t="s">
        <v>1</v>
      </c>
      <c r="D1175" s="3" t="s">
        <v>3</v>
      </c>
      <c r="E1175" s="12">
        <v>1</v>
      </c>
      <c r="F1175" s="3"/>
      <c r="G1175" s="3"/>
      <c r="H1175" s="3"/>
      <c r="I1175" s="3"/>
      <c r="J1175" s="3"/>
      <c r="M1175" s="3"/>
      <c r="N1175" s="3"/>
      <c r="O1175" s="3"/>
      <c r="P1175" s="3"/>
      <c r="Q1175" s="3"/>
      <c r="R1175" s="3"/>
      <c r="S1175" s="3"/>
      <c r="T1175" s="3"/>
      <c r="U1175" s="3">
        <v>1</v>
      </c>
      <c r="V1175" s="3"/>
      <c r="W1175" s="3"/>
      <c r="X1175" s="12">
        <v>1</v>
      </c>
      <c r="Y1175" s="3" t="s">
        <v>4</v>
      </c>
      <c r="Z1175" s="12">
        <v>1</v>
      </c>
      <c r="AA1175" s="12"/>
      <c r="AB1175" s="12"/>
      <c r="AC1175" s="12"/>
      <c r="AD1175" s="12"/>
      <c r="AE1175" s="12"/>
      <c r="AF1175" s="12"/>
      <c r="AG1175" s="12"/>
      <c r="AH1175" s="12"/>
      <c r="AI1175" s="3">
        <v>5</v>
      </c>
      <c r="AJ1175" s="14" t="s">
        <v>712</v>
      </c>
      <c r="AK1175" s="3">
        <v>3</v>
      </c>
      <c r="AL1175" s="3"/>
    </row>
    <row r="1176" spans="1:38" x14ac:dyDescent="0.3">
      <c r="A1176" s="2">
        <v>1175</v>
      </c>
      <c r="B1176" s="21" t="s">
        <v>769</v>
      </c>
      <c r="C1176" s="3" t="s">
        <v>2</v>
      </c>
      <c r="D1176" s="3" t="s">
        <v>3</v>
      </c>
      <c r="E1176" s="12"/>
      <c r="F1176" s="3">
        <v>1</v>
      </c>
      <c r="G1176" s="3"/>
      <c r="H1176" s="3"/>
      <c r="I1176" s="3"/>
      <c r="J1176" s="3"/>
      <c r="M1176" s="3"/>
      <c r="N1176" s="3"/>
      <c r="O1176" s="3"/>
      <c r="P1176" s="3"/>
      <c r="Q1176" s="3"/>
      <c r="R1176" s="3"/>
      <c r="S1176" s="3"/>
      <c r="T1176" s="3"/>
      <c r="U1176" s="3"/>
      <c r="V1176" s="3"/>
      <c r="W1176" s="3">
        <v>1</v>
      </c>
      <c r="X1176" s="12">
        <v>1</v>
      </c>
      <c r="Y1176" s="3" t="s">
        <v>4</v>
      </c>
      <c r="Z1176" s="12"/>
      <c r="AA1176" s="12"/>
      <c r="AB1176" s="12"/>
      <c r="AC1176" s="12"/>
      <c r="AD1176" s="12"/>
      <c r="AE1176" s="12"/>
      <c r="AF1176" s="12"/>
      <c r="AG1176" s="12">
        <v>1</v>
      </c>
      <c r="AH1176" s="12"/>
      <c r="AI1176" s="3">
        <v>9</v>
      </c>
      <c r="AK1176" s="3"/>
      <c r="AL1176" s="3"/>
    </row>
    <row r="1177" spans="1:38" x14ac:dyDescent="0.3">
      <c r="A1177" s="2">
        <v>1176</v>
      </c>
      <c r="B1177" s="21" t="s">
        <v>769</v>
      </c>
      <c r="C1177" s="3" t="s">
        <v>1</v>
      </c>
      <c r="D1177" s="3" t="s">
        <v>3</v>
      </c>
      <c r="E1177" s="12"/>
      <c r="F1177" s="3">
        <v>1</v>
      </c>
      <c r="G1177" s="3"/>
      <c r="H1177" s="3"/>
      <c r="I1177" s="3"/>
      <c r="J1177" s="3"/>
      <c r="M1177" s="3"/>
      <c r="N1177" s="3"/>
      <c r="O1177" s="3"/>
      <c r="P1177" s="3"/>
      <c r="Q1177" s="3"/>
      <c r="R1177" s="3"/>
      <c r="S1177" s="3"/>
      <c r="T1177" s="3"/>
      <c r="U1177" s="3">
        <v>1</v>
      </c>
      <c r="V1177" s="3"/>
      <c r="W1177" s="3"/>
      <c r="X1177" s="12">
        <v>1</v>
      </c>
      <c r="Y1177" s="3" t="s">
        <v>4</v>
      </c>
      <c r="Z1177" s="12">
        <v>1</v>
      </c>
      <c r="AA1177" s="12"/>
      <c r="AB1177" s="12"/>
      <c r="AC1177" s="12"/>
      <c r="AD1177" s="12"/>
      <c r="AE1177" s="12"/>
      <c r="AF1177" s="12"/>
      <c r="AG1177" s="12"/>
      <c r="AH1177" s="12"/>
      <c r="AI1177" s="3">
        <v>5</v>
      </c>
      <c r="AK1177" s="3"/>
      <c r="AL1177" s="3"/>
    </row>
    <row r="1178" spans="1:38" x14ac:dyDescent="0.3">
      <c r="A1178" s="2">
        <v>1177</v>
      </c>
      <c r="B1178" s="21" t="s">
        <v>769</v>
      </c>
      <c r="C1178" s="3" t="s">
        <v>2</v>
      </c>
      <c r="D1178" s="3" t="s">
        <v>3</v>
      </c>
      <c r="E1178" s="12"/>
      <c r="F1178" s="3"/>
      <c r="G1178" s="3"/>
      <c r="H1178" s="3">
        <v>1</v>
      </c>
      <c r="I1178" s="3"/>
      <c r="J1178" s="3"/>
      <c r="M1178" s="3"/>
      <c r="N1178" s="3"/>
      <c r="O1178" s="3"/>
      <c r="P1178" s="3"/>
      <c r="Q1178" s="3"/>
      <c r="R1178" s="3"/>
      <c r="S1178" s="3"/>
      <c r="T1178" s="3"/>
      <c r="U1178" s="3">
        <v>1</v>
      </c>
      <c r="V1178" s="3"/>
      <c r="W1178" s="3"/>
      <c r="X1178" s="12">
        <v>1</v>
      </c>
      <c r="Y1178" s="3" t="s">
        <v>3</v>
      </c>
      <c r="Z1178" s="12"/>
      <c r="AA1178" s="12"/>
      <c r="AB1178" s="12"/>
      <c r="AC1178" s="12"/>
      <c r="AD1178" s="12"/>
      <c r="AE1178" s="12">
        <v>1</v>
      </c>
      <c r="AF1178" s="12"/>
      <c r="AG1178" s="12"/>
      <c r="AH1178" s="12"/>
      <c r="AI1178" s="3">
        <v>10</v>
      </c>
      <c r="AJ1178" s="14" t="s">
        <v>713</v>
      </c>
      <c r="AK1178" s="3">
        <v>2</v>
      </c>
      <c r="AL1178" s="3"/>
    </row>
    <row r="1179" spans="1:38" x14ac:dyDescent="0.3">
      <c r="A1179" s="2">
        <v>1178</v>
      </c>
      <c r="B1179" s="21" t="s">
        <v>769</v>
      </c>
      <c r="C1179" s="3" t="s">
        <v>1</v>
      </c>
      <c r="D1179" s="3" t="s">
        <v>4</v>
      </c>
      <c r="E1179" s="12"/>
      <c r="F1179" s="3">
        <v>1</v>
      </c>
      <c r="G1179" s="3"/>
      <c r="H1179" s="3"/>
      <c r="I1179" s="3"/>
      <c r="J1179" s="3"/>
      <c r="M1179" s="3"/>
      <c r="N1179" s="3"/>
      <c r="O1179" s="3"/>
      <c r="P1179" s="3"/>
      <c r="Q1179" s="3"/>
      <c r="R1179" s="3"/>
      <c r="S1179" s="3"/>
      <c r="T1179" s="3"/>
      <c r="U1179" s="3">
        <v>1</v>
      </c>
      <c r="V1179" s="3"/>
      <c r="W1179" s="3"/>
      <c r="X1179" s="12">
        <v>1</v>
      </c>
      <c r="Y1179" s="3" t="s">
        <v>3</v>
      </c>
      <c r="Z1179" s="12"/>
      <c r="AA1179" s="12"/>
      <c r="AB1179" s="12"/>
      <c r="AC1179" s="12"/>
      <c r="AD1179" s="12">
        <v>1</v>
      </c>
      <c r="AE1179" s="12"/>
      <c r="AF1179" s="12"/>
      <c r="AG1179" s="12"/>
      <c r="AH1179" s="12"/>
      <c r="AI1179" s="3">
        <v>10</v>
      </c>
      <c r="AJ1179" s="14" t="s">
        <v>714</v>
      </c>
      <c r="AK1179" s="3">
        <v>0</v>
      </c>
      <c r="AL1179" s="3"/>
    </row>
    <row r="1180" spans="1:38" x14ac:dyDescent="0.3">
      <c r="A1180" s="2">
        <v>1179</v>
      </c>
      <c r="B1180" s="21" t="s">
        <v>769</v>
      </c>
      <c r="C1180" s="3" t="s">
        <v>2</v>
      </c>
      <c r="D1180" s="3" t="s">
        <v>4</v>
      </c>
      <c r="E1180" s="12">
        <v>1</v>
      </c>
      <c r="F1180" s="3"/>
      <c r="G1180" s="3"/>
      <c r="H1180" s="3"/>
      <c r="I1180" s="3"/>
      <c r="J1180" s="3"/>
      <c r="M1180" s="3"/>
      <c r="N1180" s="3"/>
      <c r="O1180" s="3"/>
      <c r="P1180" s="3"/>
      <c r="Q1180" s="3"/>
      <c r="R1180" s="3"/>
      <c r="S1180" s="3"/>
      <c r="T1180" s="3"/>
      <c r="U1180" s="3"/>
      <c r="V1180" s="3">
        <v>1</v>
      </c>
      <c r="W1180" s="3"/>
      <c r="X1180" s="12">
        <v>4</v>
      </c>
      <c r="Y1180" s="3"/>
      <c r="Z1180" s="12"/>
      <c r="AA1180" s="12"/>
      <c r="AB1180" s="12"/>
      <c r="AC1180" s="12"/>
      <c r="AD1180" s="12"/>
      <c r="AE1180" s="12"/>
      <c r="AF1180" s="12"/>
      <c r="AG1180" s="12"/>
      <c r="AH1180" s="12"/>
      <c r="AI1180" s="3">
        <v>8</v>
      </c>
      <c r="AK1180" s="3"/>
      <c r="AL1180" s="3"/>
    </row>
    <row r="1181" spans="1:38" x14ac:dyDescent="0.3">
      <c r="A1181" s="2">
        <v>1180</v>
      </c>
      <c r="B1181" s="21" t="s">
        <v>769</v>
      </c>
      <c r="C1181" s="3" t="s">
        <v>2</v>
      </c>
      <c r="D1181" s="3" t="s">
        <v>3</v>
      </c>
      <c r="E1181" s="12"/>
      <c r="F1181" s="3"/>
      <c r="G1181" s="3"/>
      <c r="H1181" s="3"/>
      <c r="I1181" s="3"/>
      <c r="J1181" s="3"/>
      <c r="M1181" s="3">
        <v>1</v>
      </c>
      <c r="N1181" s="3"/>
      <c r="O1181" s="3">
        <v>1</v>
      </c>
      <c r="P1181" s="3"/>
      <c r="Q1181" s="3"/>
      <c r="R1181" s="3"/>
      <c r="S1181" s="3"/>
      <c r="T1181" s="3"/>
      <c r="U1181" s="3"/>
      <c r="V1181" s="3"/>
      <c r="W1181" s="3"/>
      <c r="X1181" s="12">
        <v>1</v>
      </c>
      <c r="Y1181" s="3" t="s">
        <v>4</v>
      </c>
      <c r="Z1181" s="12"/>
      <c r="AA1181" s="12"/>
      <c r="AB1181" s="12"/>
      <c r="AC1181" s="12"/>
      <c r="AD1181" s="12">
        <v>1</v>
      </c>
      <c r="AE1181" s="12"/>
      <c r="AF1181" s="12"/>
      <c r="AG1181" s="12">
        <v>1</v>
      </c>
      <c r="AH1181" s="12"/>
      <c r="AI1181" s="3">
        <v>5</v>
      </c>
      <c r="AK1181" s="3"/>
      <c r="AL1181" s="3"/>
    </row>
    <row r="1182" spans="1:38" x14ac:dyDescent="0.3">
      <c r="A1182" s="2">
        <v>1181</v>
      </c>
      <c r="B1182" s="21" t="s">
        <v>769</v>
      </c>
      <c r="C1182" s="4" t="s">
        <v>1</v>
      </c>
      <c r="D1182" s="4" t="s">
        <v>3</v>
      </c>
      <c r="E1182" s="13"/>
      <c r="F1182" s="4">
        <v>1</v>
      </c>
      <c r="G1182" s="4"/>
      <c r="H1182" s="4"/>
      <c r="I1182" s="4"/>
      <c r="J1182" s="4"/>
      <c r="M1182" s="4"/>
      <c r="N1182" s="4"/>
      <c r="O1182" s="4"/>
      <c r="P1182" s="4"/>
      <c r="Q1182" s="4"/>
      <c r="R1182" s="4"/>
      <c r="S1182" s="4"/>
      <c r="T1182" s="4"/>
      <c r="U1182" s="4">
        <v>1</v>
      </c>
      <c r="V1182" s="4"/>
      <c r="W1182" s="4"/>
      <c r="X1182" s="13">
        <v>1</v>
      </c>
      <c r="Y1182" s="4" t="s">
        <v>4</v>
      </c>
      <c r="Z1182" s="13"/>
      <c r="AA1182" s="13"/>
      <c r="AB1182" s="13"/>
      <c r="AC1182" s="13"/>
      <c r="AD1182" s="13"/>
      <c r="AE1182" s="13"/>
      <c r="AF1182" s="13">
        <v>1</v>
      </c>
      <c r="AG1182" s="13"/>
      <c r="AH1182" s="13"/>
      <c r="AI1182" s="4">
        <v>10</v>
      </c>
      <c r="AJ1182" s="17"/>
      <c r="AK1182" s="4"/>
      <c r="AL1182" s="4"/>
    </row>
    <row r="1183" spans="1:38" x14ac:dyDescent="0.3">
      <c r="A1183" s="2">
        <v>1182</v>
      </c>
      <c r="B1183" s="21" t="s">
        <v>769</v>
      </c>
      <c r="C1183" s="3" t="s">
        <v>1</v>
      </c>
      <c r="D1183" s="3" t="s">
        <v>4</v>
      </c>
      <c r="E1183" s="12"/>
      <c r="F1183" s="3"/>
      <c r="G1183" s="3"/>
      <c r="H1183" s="3">
        <v>1</v>
      </c>
      <c r="I1183" s="3"/>
      <c r="J1183" s="3"/>
      <c r="M1183" s="3"/>
      <c r="N1183" s="3"/>
      <c r="O1183" s="3"/>
      <c r="P1183" s="3">
        <v>1</v>
      </c>
      <c r="Q1183" s="3"/>
      <c r="R1183" s="3"/>
      <c r="S1183" s="3"/>
      <c r="T1183" s="3"/>
      <c r="U1183" s="3"/>
      <c r="V1183" s="3"/>
      <c r="W1183" s="3"/>
      <c r="X1183" s="12">
        <v>1</v>
      </c>
      <c r="Y1183" s="3" t="s">
        <v>3</v>
      </c>
      <c r="Z1183" s="12"/>
      <c r="AA1183" s="12"/>
      <c r="AB1183" s="12"/>
      <c r="AC1183" s="12">
        <v>1</v>
      </c>
      <c r="AD1183" s="12"/>
      <c r="AE1183" s="12"/>
      <c r="AF1183" s="12"/>
      <c r="AG1183" s="12"/>
      <c r="AH1183" s="12"/>
      <c r="AI1183" s="3">
        <v>3</v>
      </c>
      <c r="AK1183" s="3"/>
      <c r="AL1183" s="3"/>
    </row>
    <row r="1184" spans="1:38" x14ac:dyDescent="0.3">
      <c r="A1184" s="2">
        <v>1183</v>
      </c>
      <c r="B1184" s="21" t="s">
        <v>769</v>
      </c>
      <c r="C1184" s="3" t="s">
        <v>2</v>
      </c>
      <c r="D1184" s="3" t="s">
        <v>3</v>
      </c>
      <c r="E1184" s="12"/>
      <c r="F1184" s="3">
        <v>1</v>
      </c>
      <c r="G1184" s="3"/>
      <c r="H1184" s="3"/>
      <c r="I1184" s="3"/>
      <c r="J1184" s="3"/>
      <c r="M1184" s="3"/>
      <c r="N1184" s="3"/>
      <c r="O1184" s="3"/>
      <c r="P1184" s="3"/>
      <c r="Q1184" s="3"/>
      <c r="R1184" s="3"/>
      <c r="S1184" s="3"/>
      <c r="T1184" s="3"/>
      <c r="U1184" s="3">
        <v>1</v>
      </c>
      <c r="V1184" s="3"/>
      <c r="W1184" s="3"/>
      <c r="X1184" s="12">
        <v>1</v>
      </c>
      <c r="Y1184" s="3" t="s">
        <v>3</v>
      </c>
      <c r="Z1184" s="12"/>
      <c r="AA1184" s="12"/>
      <c r="AB1184" s="12"/>
      <c r="AC1184" s="12"/>
      <c r="AD1184" s="12"/>
      <c r="AE1184" s="12"/>
      <c r="AF1184" s="12"/>
      <c r="AG1184" s="12">
        <v>1</v>
      </c>
      <c r="AH1184" s="12"/>
      <c r="AI1184" s="3">
        <v>9</v>
      </c>
      <c r="AJ1184" s="14" t="s">
        <v>715</v>
      </c>
      <c r="AK1184" s="3">
        <v>2</v>
      </c>
      <c r="AL1184" s="3"/>
    </row>
    <row r="1185" spans="1:38" x14ac:dyDescent="0.3">
      <c r="A1185" s="2">
        <v>1184</v>
      </c>
      <c r="B1185" s="21" t="s">
        <v>769</v>
      </c>
      <c r="C1185" s="3" t="s">
        <v>2</v>
      </c>
      <c r="D1185" s="3" t="s">
        <v>3</v>
      </c>
      <c r="E1185" s="12">
        <v>1</v>
      </c>
      <c r="F1185" s="3"/>
      <c r="G1185" s="3"/>
      <c r="H1185" s="3"/>
      <c r="I1185" s="3"/>
      <c r="J1185" s="3"/>
      <c r="M1185" s="3">
        <v>1</v>
      </c>
      <c r="N1185" s="3"/>
      <c r="O1185" s="3"/>
      <c r="P1185" s="3"/>
      <c r="Q1185" s="3"/>
      <c r="R1185" s="3"/>
      <c r="S1185" s="3">
        <v>1</v>
      </c>
      <c r="T1185" s="3"/>
      <c r="U1185" s="3"/>
      <c r="V1185" s="3"/>
      <c r="W1185" s="3"/>
      <c r="X1185" s="12">
        <v>1</v>
      </c>
      <c r="Y1185" s="3" t="s">
        <v>4</v>
      </c>
      <c r="Z1185" s="12"/>
      <c r="AA1185" s="12"/>
      <c r="AB1185" s="12"/>
      <c r="AC1185" s="12"/>
      <c r="AD1185" s="12"/>
      <c r="AE1185" s="12"/>
      <c r="AF1185" s="12"/>
      <c r="AG1185" s="12">
        <v>1</v>
      </c>
      <c r="AH1185" s="12"/>
      <c r="AI1185" s="3">
        <v>9</v>
      </c>
      <c r="AK1185" s="3"/>
      <c r="AL1185" s="3"/>
    </row>
    <row r="1186" spans="1:38" x14ac:dyDescent="0.3">
      <c r="A1186" s="2">
        <v>1185</v>
      </c>
      <c r="B1186" s="21" t="s">
        <v>769</v>
      </c>
      <c r="C1186" s="3" t="s">
        <v>2</v>
      </c>
      <c r="D1186" s="3" t="s">
        <v>3</v>
      </c>
      <c r="E1186" s="12"/>
      <c r="F1186" s="3">
        <v>1</v>
      </c>
      <c r="G1186" s="3"/>
      <c r="H1186" s="3"/>
      <c r="I1186" s="3"/>
      <c r="J1186" s="3"/>
      <c r="M1186" s="3"/>
      <c r="N1186" s="3"/>
      <c r="O1186" s="3"/>
      <c r="P1186" s="3"/>
      <c r="Q1186" s="3"/>
      <c r="R1186" s="3"/>
      <c r="S1186" s="3"/>
      <c r="T1186" s="3"/>
      <c r="U1186" s="3"/>
      <c r="V1186" s="3"/>
      <c r="W1186" s="3">
        <v>1</v>
      </c>
      <c r="X1186" s="12">
        <v>1</v>
      </c>
      <c r="Y1186" s="3" t="s">
        <v>4</v>
      </c>
      <c r="Z1186" s="12"/>
      <c r="AA1186" s="12"/>
      <c r="AB1186" s="12"/>
      <c r="AC1186" s="12">
        <v>1</v>
      </c>
      <c r="AD1186" s="12"/>
      <c r="AE1186" s="12"/>
      <c r="AF1186" s="12"/>
      <c r="AG1186" s="12"/>
      <c r="AH1186" s="12"/>
      <c r="AI1186" s="3">
        <v>5</v>
      </c>
      <c r="AK1186" s="3"/>
      <c r="AL1186" s="3"/>
    </row>
    <row r="1187" spans="1:38" x14ac:dyDescent="0.3">
      <c r="A1187" s="2">
        <v>1186</v>
      </c>
      <c r="B1187" s="21" t="s">
        <v>769</v>
      </c>
      <c r="C1187" s="3" t="s">
        <v>2</v>
      </c>
      <c r="D1187" s="3" t="s">
        <v>3</v>
      </c>
      <c r="E1187" s="12">
        <v>1</v>
      </c>
      <c r="F1187" s="3">
        <v>1</v>
      </c>
      <c r="G1187" s="3"/>
      <c r="H1187" s="3"/>
      <c r="I1187" s="3"/>
      <c r="J1187" s="3"/>
      <c r="M1187" s="3"/>
      <c r="N1187" s="3"/>
      <c r="O1187" s="3"/>
      <c r="P1187" s="3"/>
      <c r="Q1187" s="3"/>
      <c r="R1187" s="3"/>
      <c r="S1187" s="3"/>
      <c r="T1187" s="3"/>
      <c r="U1187" s="3">
        <v>1</v>
      </c>
      <c r="V1187" s="3"/>
      <c r="W1187" s="3"/>
      <c r="X1187" s="12">
        <v>1</v>
      </c>
      <c r="Y1187" s="3" t="s">
        <v>4</v>
      </c>
      <c r="Z1187" s="12">
        <v>1</v>
      </c>
      <c r="AA1187" s="12">
        <v>1</v>
      </c>
      <c r="AB1187" s="12"/>
      <c r="AC1187" s="12"/>
      <c r="AD1187" s="12"/>
      <c r="AE1187" s="12"/>
      <c r="AF1187" s="12"/>
      <c r="AG1187" s="12"/>
      <c r="AH1187" s="12"/>
      <c r="AI1187" s="3">
        <v>9</v>
      </c>
      <c r="AK1187" s="3"/>
      <c r="AL1187" s="3"/>
    </row>
    <row r="1188" spans="1:38" x14ac:dyDescent="0.3">
      <c r="A1188" s="2">
        <v>1187</v>
      </c>
      <c r="B1188" s="21" t="s">
        <v>769</v>
      </c>
      <c r="C1188" s="3" t="s">
        <v>2</v>
      </c>
      <c r="D1188" s="3" t="s">
        <v>3</v>
      </c>
      <c r="E1188" s="12"/>
      <c r="F1188" s="3">
        <v>1</v>
      </c>
      <c r="G1188" s="3"/>
      <c r="H1188" s="3"/>
      <c r="I1188" s="3"/>
      <c r="J1188" s="3"/>
      <c r="M1188" s="3"/>
      <c r="N1188" s="3"/>
      <c r="O1188" s="3"/>
      <c r="P1188" s="3"/>
      <c r="Q1188" s="3"/>
      <c r="R1188" s="3"/>
      <c r="S1188" s="3"/>
      <c r="T1188" s="3"/>
      <c r="U1188" s="3">
        <v>1</v>
      </c>
      <c r="V1188" s="3"/>
      <c r="W1188" s="3"/>
      <c r="X1188" s="12">
        <v>1</v>
      </c>
      <c r="Y1188" s="3" t="s">
        <v>4</v>
      </c>
      <c r="Z1188" s="12"/>
      <c r="AA1188" s="12"/>
      <c r="AB1188" s="12"/>
      <c r="AC1188" s="12"/>
      <c r="AD1188" s="12">
        <v>1</v>
      </c>
      <c r="AE1188" s="12"/>
      <c r="AF1188" s="12"/>
      <c r="AG1188" s="12"/>
      <c r="AH1188" s="12"/>
      <c r="AI1188" s="3">
        <v>6</v>
      </c>
      <c r="AK1188" s="3"/>
      <c r="AL1188" s="3"/>
    </row>
    <row r="1189" spans="1:38" x14ac:dyDescent="0.3">
      <c r="A1189" s="2">
        <v>1188</v>
      </c>
      <c r="B1189" s="21" t="s">
        <v>769</v>
      </c>
      <c r="C1189" s="3" t="s">
        <v>2</v>
      </c>
      <c r="D1189" s="3" t="s">
        <v>3</v>
      </c>
      <c r="E1189" s="12"/>
      <c r="F1189" s="3"/>
      <c r="G1189" s="3"/>
      <c r="H1189" s="3"/>
      <c r="I1189" s="3">
        <v>1</v>
      </c>
      <c r="J1189" s="3"/>
      <c r="M1189" s="3"/>
      <c r="N1189" s="3"/>
      <c r="O1189" s="3"/>
      <c r="P1189" s="3"/>
      <c r="Q1189" s="3"/>
      <c r="R1189" s="3">
        <v>1</v>
      </c>
      <c r="S1189" s="3"/>
      <c r="T1189" s="3"/>
      <c r="U1189" s="3"/>
      <c r="V1189" s="3"/>
      <c r="W1189" s="3"/>
      <c r="X1189" s="12">
        <v>1</v>
      </c>
      <c r="Y1189" s="3" t="s">
        <v>3</v>
      </c>
      <c r="Z1189" s="12"/>
      <c r="AA1189" s="12">
        <v>1</v>
      </c>
      <c r="AB1189" s="12"/>
      <c r="AC1189" s="12"/>
      <c r="AD1189" s="12"/>
      <c r="AE1189" s="12"/>
      <c r="AF1189" s="12"/>
      <c r="AG1189" s="12"/>
      <c r="AH1189" s="12"/>
      <c r="AI1189" s="3">
        <v>10</v>
      </c>
      <c r="AJ1189" s="14" t="s">
        <v>716</v>
      </c>
      <c r="AK1189" s="3">
        <v>2</v>
      </c>
      <c r="AL1189" s="3"/>
    </row>
    <row r="1190" spans="1:38" x14ac:dyDescent="0.3">
      <c r="A1190" s="2">
        <v>1189</v>
      </c>
      <c r="B1190" s="21" t="s">
        <v>769</v>
      </c>
      <c r="C1190" s="3" t="s">
        <v>1</v>
      </c>
      <c r="D1190" s="3" t="s">
        <v>3</v>
      </c>
      <c r="E1190" s="12">
        <v>1</v>
      </c>
      <c r="F1190" s="3"/>
      <c r="G1190" s="3"/>
      <c r="H1190" s="3"/>
      <c r="I1190" s="3"/>
      <c r="J1190" s="3"/>
      <c r="M1190" s="3"/>
      <c r="N1190" s="3"/>
      <c r="O1190" s="3">
        <v>1</v>
      </c>
      <c r="P1190" s="3">
        <v>1</v>
      </c>
      <c r="Q1190" s="3"/>
      <c r="R1190" s="3"/>
      <c r="S1190" s="3"/>
      <c r="T1190" s="3"/>
      <c r="U1190" s="3"/>
      <c r="V1190" s="3"/>
      <c r="W1190" s="3"/>
      <c r="X1190" s="12">
        <v>1</v>
      </c>
      <c r="Y1190" s="3" t="s">
        <v>3</v>
      </c>
      <c r="Z1190" s="12">
        <v>1</v>
      </c>
      <c r="AA1190" s="12"/>
      <c r="AB1190" s="12"/>
      <c r="AC1190" s="12"/>
      <c r="AD1190" s="12"/>
      <c r="AE1190" s="12"/>
      <c r="AF1190" s="12"/>
      <c r="AG1190" s="12"/>
      <c r="AH1190" s="12"/>
      <c r="AI1190" s="3">
        <v>2</v>
      </c>
      <c r="AK1190" s="3"/>
      <c r="AL1190" s="3"/>
    </row>
    <row r="1191" spans="1:38" x14ac:dyDescent="0.3">
      <c r="A1191" s="2">
        <v>1190</v>
      </c>
      <c r="B1191" s="21" t="s">
        <v>769</v>
      </c>
      <c r="C1191" s="3" t="s">
        <v>1</v>
      </c>
      <c r="D1191" s="3" t="s">
        <v>3</v>
      </c>
      <c r="E1191" s="12"/>
      <c r="F1191" s="3">
        <v>1</v>
      </c>
      <c r="G1191" s="3"/>
      <c r="H1191" s="3">
        <v>1</v>
      </c>
      <c r="I1191" s="3"/>
      <c r="J1191" s="3"/>
      <c r="M1191" s="3"/>
      <c r="N1191" s="3"/>
      <c r="O1191" s="3"/>
      <c r="P1191" s="3"/>
      <c r="Q1191" s="3">
        <v>1</v>
      </c>
      <c r="R1191" s="3"/>
      <c r="S1191" s="3"/>
      <c r="T1191" s="3"/>
      <c r="U1191" s="3"/>
      <c r="V1191" s="3"/>
      <c r="W1191" s="3"/>
      <c r="X1191" s="12">
        <v>1</v>
      </c>
      <c r="Y1191" s="3" t="s">
        <v>4</v>
      </c>
      <c r="Z1191" s="12"/>
      <c r="AA1191" s="12"/>
      <c r="AB1191" s="12"/>
      <c r="AC1191" s="12"/>
      <c r="AD1191" s="12"/>
      <c r="AE1191" s="12"/>
      <c r="AF1191" s="12"/>
      <c r="AG1191" s="12">
        <v>1</v>
      </c>
      <c r="AH1191" s="12"/>
      <c r="AI1191" s="3">
        <v>8</v>
      </c>
      <c r="AK1191" s="3"/>
      <c r="AL1191" s="3"/>
    </row>
    <row r="1192" spans="1:38" x14ac:dyDescent="0.3">
      <c r="A1192" s="2">
        <v>1191</v>
      </c>
      <c r="B1192" s="21" t="s">
        <v>769</v>
      </c>
      <c r="C1192" s="3" t="s">
        <v>2</v>
      </c>
      <c r="D1192" s="3" t="s">
        <v>3</v>
      </c>
      <c r="E1192" s="12"/>
      <c r="F1192" s="3">
        <v>1</v>
      </c>
      <c r="G1192" s="3"/>
      <c r="H1192" s="3"/>
      <c r="I1192" s="3"/>
      <c r="J1192" s="3"/>
      <c r="M1192" s="3"/>
      <c r="N1192" s="3"/>
      <c r="O1192" s="3">
        <v>1</v>
      </c>
      <c r="P1192" s="3"/>
      <c r="Q1192" s="3"/>
      <c r="R1192" s="3"/>
      <c r="S1192" s="3"/>
      <c r="T1192" s="3"/>
      <c r="U1192" s="3"/>
      <c r="V1192" s="3"/>
      <c r="W1192" s="3"/>
      <c r="X1192" s="12">
        <v>1</v>
      </c>
      <c r="Y1192" s="3" t="s">
        <v>4</v>
      </c>
      <c r="Z1192" s="12"/>
      <c r="AA1192" s="12"/>
      <c r="AB1192" s="12"/>
      <c r="AC1192" s="12"/>
      <c r="AD1192" s="12"/>
      <c r="AE1192" s="12"/>
      <c r="AF1192" s="12"/>
      <c r="AG1192" s="12">
        <v>1</v>
      </c>
      <c r="AH1192" s="12"/>
      <c r="AI1192" s="3">
        <v>7</v>
      </c>
      <c r="AK1192" s="3"/>
      <c r="AL1192" s="3"/>
    </row>
    <row r="1193" spans="1:38" x14ac:dyDescent="0.3">
      <c r="A1193" s="2">
        <v>1192</v>
      </c>
      <c r="B1193" s="21" t="s">
        <v>769</v>
      </c>
      <c r="C1193" s="3" t="s">
        <v>1</v>
      </c>
      <c r="D1193" s="3" t="s">
        <v>3</v>
      </c>
      <c r="E1193" s="12"/>
      <c r="F1193" s="3">
        <v>1</v>
      </c>
      <c r="G1193" s="3"/>
      <c r="H1193" s="3"/>
      <c r="I1193" s="3"/>
      <c r="J1193" s="3"/>
      <c r="M1193" s="3"/>
      <c r="N1193" s="3"/>
      <c r="O1193" s="3"/>
      <c r="P1193" s="3"/>
      <c r="Q1193" s="3"/>
      <c r="R1193" s="3"/>
      <c r="S1193" s="3">
        <v>1</v>
      </c>
      <c r="T1193" s="3"/>
      <c r="U1193" s="3"/>
      <c r="V1193" s="3"/>
      <c r="W1193" s="3"/>
      <c r="X1193" s="12">
        <v>1</v>
      </c>
      <c r="Y1193" s="3" t="s">
        <v>4</v>
      </c>
      <c r="Z1193" s="12"/>
      <c r="AA1193" s="12"/>
      <c r="AB1193" s="12"/>
      <c r="AC1193" s="12"/>
      <c r="AD1193" s="12">
        <v>1</v>
      </c>
      <c r="AE1193" s="12"/>
      <c r="AF1193" s="12"/>
      <c r="AG1193" s="12"/>
      <c r="AH1193" s="12"/>
      <c r="AI1193" s="3">
        <v>5</v>
      </c>
      <c r="AK1193" s="3"/>
      <c r="AL1193" s="3"/>
    </row>
    <row r="1194" spans="1:38" x14ac:dyDescent="0.3">
      <c r="A1194" s="2">
        <v>1193</v>
      </c>
      <c r="B1194" s="21" t="s">
        <v>769</v>
      </c>
      <c r="C1194" s="4" t="s">
        <v>2</v>
      </c>
      <c r="D1194" s="4" t="s">
        <v>4</v>
      </c>
      <c r="E1194" s="13"/>
      <c r="F1194" s="4">
        <v>1</v>
      </c>
      <c r="G1194" s="4"/>
      <c r="H1194" s="4"/>
      <c r="I1194" s="4"/>
      <c r="J1194" s="4"/>
      <c r="M1194" s="4"/>
      <c r="N1194" s="4"/>
      <c r="O1194" s="4"/>
      <c r="P1194" s="4"/>
      <c r="Q1194" s="4"/>
      <c r="R1194" s="4"/>
      <c r="S1194" s="4"/>
      <c r="T1194" s="4">
        <v>1</v>
      </c>
      <c r="U1194" s="4"/>
      <c r="V1194" s="4"/>
      <c r="W1194" s="4"/>
      <c r="X1194" s="13">
        <v>1</v>
      </c>
      <c r="Y1194" s="4" t="s">
        <v>4</v>
      </c>
      <c r="Z1194" s="13"/>
      <c r="AA1194" s="13"/>
      <c r="AB1194" s="13"/>
      <c r="AC1194" s="13"/>
      <c r="AD1194" s="13"/>
      <c r="AE1194" s="13"/>
      <c r="AF1194" s="13"/>
      <c r="AG1194" s="13"/>
      <c r="AH1194" s="13">
        <v>1</v>
      </c>
      <c r="AI1194" s="4">
        <v>8</v>
      </c>
      <c r="AJ1194" s="17"/>
      <c r="AK1194" s="4"/>
      <c r="AL1194" s="4"/>
    </row>
    <row r="1195" spans="1:38" x14ac:dyDescent="0.3">
      <c r="A1195" s="2">
        <v>1194</v>
      </c>
      <c r="B1195" s="21" t="s">
        <v>769</v>
      </c>
      <c r="C1195" s="3" t="s">
        <v>2</v>
      </c>
      <c r="D1195" s="3" t="s">
        <v>3</v>
      </c>
      <c r="E1195" s="12">
        <v>1</v>
      </c>
      <c r="F1195" s="3"/>
      <c r="G1195" s="3"/>
      <c r="H1195" s="3">
        <v>1</v>
      </c>
      <c r="I1195" s="3"/>
      <c r="J1195" s="3"/>
      <c r="M1195" s="3"/>
      <c r="N1195" s="3"/>
      <c r="O1195" s="3"/>
      <c r="P1195" s="3">
        <v>1</v>
      </c>
      <c r="Q1195" s="3"/>
      <c r="R1195" s="3"/>
      <c r="S1195" s="3"/>
      <c r="T1195" s="3"/>
      <c r="U1195" s="3"/>
      <c r="V1195" s="3">
        <v>1</v>
      </c>
      <c r="W1195" s="3"/>
      <c r="X1195" s="12">
        <v>1</v>
      </c>
      <c r="Y1195" s="3" t="s">
        <v>4</v>
      </c>
      <c r="Z1195" s="12"/>
      <c r="AA1195" s="12">
        <v>1</v>
      </c>
      <c r="AB1195" s="12"/>
      <c r="AC1195" s="12"/>
      <c r="AD1195" s="12"/>
      <c r="AE1195" s="12"/>
      <c r="AF1195" s="12"/>
      <c r="AG1195" s="12"/>
      <c r="AH1195" s="12"/>
      <c r="AI1195" s="3">
        <v>10</v>
      </c>
      <c r="AK1195" s="3"/>
      <c r="AL1195" s="3"/>
    </row>
    <row r="1196" spans="1:38" x14ac:dyDescent="0.3">
      <c r="A1196" s="2">
        <v>1195</v>
      </c>
      <c r="B1196" s="21" t="s">
        <v>769</v>
      </c>
      <c r="C1196" s="3" t="s">
        <v>2</v>
      </c>
      <c r="D1196" s="3" t="s">
        <v>3</v>
      </c>
      <c r="E1196" s="12"/>
      <c r="F1196" s="3"/>
      <c r="G1196" s="3">
        <v>1</v>
      </c>
      <c r="H1196" s="3"/>
      <c r="I1196" s="3"/>
      <c r="J1196" s="3"/>
      <c r="M1196" s="3"/>
      <c r="N1196" s="3"/>
      <c r="O1196" s="3"/>
      <c r="P1196" s="3"/>
      <c r="Q1196" s="3"/>
      <c r="R1196" s="3"/>
      <c r="S1196" s="3"/>
      <c r="T1196" s="3"/>
      <c r="U1196" s="3"/>
      <c r="V1196" s="3">
        <v>1</v>
      </c>
      <c r="W1196" s="3"/>
      <c r="X1196" s="12">
        <v>1</v>
      </c>
      <c r="Y1196" s="3" t="s">
        <v>4</v>
      </c>
      <c r="Z1196" s="12">
        <v>1</v>
      </c>
      <c r="AA1196" s="12">
        <v>1</v>
      </c>
      <c r="AB1196" s="12"/>
      <c r="AC1196" s="12"/>
      <c r="AD1196" s="12">
        <v>1</v>
      </c>
      <c r="AE1196" s="12"/>
      <c r="AF1196" s="12"/>
      <c r="AG1196" s="12"/>
      <c r="AH1196" s="12"/>
      <c r="AI1196" s="3">
        <v>8</v>
      </c>
      <c r="AJ1196" s="14" t="s">
        <v>717</v>
      </c>
      <c r="AK1196" s="3">
        <v>2</v>
      </c>
      <c r="AL1196" s="3"/>
    </row>
    <row r="1197" spans="1:38" x14ac:dyDescent="0.3">
      <c r="A1197" s="2">
        <v>1196</v>
      </c>
      <c r="B1197" s="21" t="s">
        <v>769</v>
      </c>
      <c r="C1197" s="3" t="s">
        <v>2</v>
      </c>
      <c r="D1197" s="3" t="s">
        <v>4</v>
      </c>
      <c r="E1197" s="12">
        <v>1</v>
      </c>
      <c r="F1197" s="3"/>
      <c r="G1197" s="3"/>
      <c r="H1197" s="3"/>
      <c r="I1197" s="3"/>
      <c r="J1197" s="3"/>
      <c r="M1197" s="3"/>
      <c r="N1197" s="3"/>
      <c r="O1197" s="3"/>
      <c r="P1197" s="3"/>
      <c r="Q1197" s="3"/>
      <c r="R1197" s="3"/>
      <c r="S1197" s="3"/>
      <c r="T1197" s="3"/>
      <c r="U1197" s="3">
        <v>1</v>
      </c>
      <c r="V1197" s="3"/>
      <c r="W1197" s="3"/>
      <c r="X1197" s="12">
        <v>1</v>
      </c>
      <c r="Y1197" s="3" t="s">
        <v>4</v>
      </c>
      <c r="Z1197" s="12"/>
      <c r="AA1197" s="12"/>
      <c r="AB1197" s="12"/>
      <c r="AC1197" s="12"/>
      <c r="AD1197" s="12">
        <v>1</v>
      </c>
      <c r="AE1197" s="12"/>
      <c r="AF1197" s="12"/>
      <c r="AG1197" s="12"/>
      <c r="AH1197" s="12"/>
      <c r="AI1197" s="3">
        <v>10</v>
      </c>
      <c r="AK1197" s="3"/>
      <c r="AL1197" s="3"/>
    </row>
    <row r="1198" spans="1:38" x14ac:dyDescent="0.3">
      <c r="A1198" s="2">
        <v>1197</v>
      </c>
      <c r="B1198" s="21" t="s">
        <v>769</v>
      </c>
      <c r="C1198" s="3" t="s">
        <v>2</v>
      </c>
      <c r="D1198" s="3" t="s">
        <v>4</v>
      </c>
      <c r="E1198" s="12"/>
      <c r="F1198" s="3">
        <v>1</v>
      </c>
      <c r="G1198" s="3"/>
      <c r="H1198" s="3"/>
      <c r="I1198" s="3"/>
      <c r="J1198" s="3"/>
      <c r="M1198" s="3"/>
      <c r="N1198" s="3"/>
      <c r="O1198" s="3">
        <v>1</v>
      </c>
      <c r="P1198" s="3"/>
      <c r="Q1198" s="3"/>
      <c r="R1198" s="3"/>
      <c r="S1198" s="3"/>
      <c r="T1198" s="3"/>
      <c r="U1198" s="3"/>
      <c r="V1198" s="3"/>
      <c r="W1198" s="3"/>
      <c r="X1198" s="12">
        <v>1</v>
      </c>
      <c r="Y1198" s="3" t="s">
        <v>4</v>
      </c>
      <c r="Z1198" s="12"/>
      <c r="AA1198" s="12"/>
      <c r="AB1198" s="12">
        <v>1</v>
      </c>
      <c r="AC1198" s="12"/>
      <c r="AD1198" s="12"/>
      <c r="AE1198" s="12"/>
      <c r="AF1198" s="12"/>
      <c r="AG1198" s="12"/>
      <c r="AH1198" s="12"/>
      <c r="AI1198" s="3">
        <v>0</v>
      </c>
      <c r="AK1198" s="3"/>
      <c r="AL1198" s="3"/>
    </row>
    <row r="1199" spans="1:38" x14ac:dyDescent="0.3">
      <c r="A1199" s="2">
        <v>1198</v>
      </c>
      <c r="B1199" s="21" t="s">
        <v>769</v>
      </c>
      <c r="C1199" s="3" t="s">
        <v>1</v>
      </c>
      <c r="D1199" s="3" t="s">
        <v>3</v>
      </c>
      <c r="E1199" s="12"/>
      <c r="F1199" s="3"/>
      <c r="G1199" s="3"/>
      <c r="H1199" s="3"/>
      <c r="I1199" s="3">
        <v>1</v>
      </c>
      <c r="J1199" s="3"/>
      <c r="M1199" s="3">
        <v>1</v>
      </c>
      <c r="N1199" s="3"/>
      <c r="O1199" s="3">
        <v>1</v>
      </c>
      <c r="P1199" s="3"/>
      <c r="Q1199" s="3"/>
      <c r="R1199" s="3"/>
      <c r="S1199" s="3"/>
      <c r="T1199" s="3">
        <v>1</v>
      </c>
      <c r="U1199" s="3"/>
      <c r="V1199" s="3">
        <v>1</v>
      </c>
      <c r="W1199" s="3"/>
      <c r="X1199" s="12">
        <v>1</v>
      </c>
      <c r="Y1199" s="3" t="s">
        <v>4</v>
      </c>
      <c r="Z1199" s="12">
        <v>1</v>
      </c>
      <c r="AA1199" s="12">
        <v>1</v>
      </c>
      <c r="AB1199" s="12"/>
      <c r="AC1199" s="12"/>
      <c r="AD1199" s="12"/>
      <c r="AE1199" s="12"/>
      <c r="AF1199" s="12"/>
      <c r="AG1199" s="12"/>
      <c r="AH1199" s="12"/>
      <c r="AI1199" s="3">
        <v>9</v>
      </c>
      <c r="AJ1199" s="14" t="s">
        <v>718</v>
      </c>
      <c r="AK1199" s="3">
        <v>3</v>
      </c>
      <c r="AL1199" s="3"/>
    </row>
    <row r="1200" spans="1:38" x14ac:dyDescent="0.3">
      <c r="A1200" s="2">
        <v>1199</v>
      </c>
      <c r="B1200" s="21" t="s">
        <v>769</v>
      </c>
      <c r="C1200" s="3" t="s">
        <v>1</v>
      </c>
      <c r="D1200" s="3" t="s">
        <v>4</v>
      </c>
      <c r="E1200" s="12"/>
      <c r="F1200" s="3"/>
      <c r="G1200" s="3"/>
      <c r="H1200" s="3">
        <v>1</v>
      </c>
      <c r="I1200" s="3"/>
      <c r="J1200" s="3"/>
      <c r="M1200" s="3"/>
      <c r="N1200" s="3"/>
      <c r="O1200" s="3">
        <v>1</v>
      </c>
      <c r="P1200" s="3"/>
      <c r="Q1200" s="3"/>
      <c r="R1200" s="3"/>
      <c r="S1200" s="3"/>
      <c r="T1200" s="3"/>
      <c r="U1200" s="3"/>
      <c r="V1200" s="3">
        <v>1</v>
      </c>
      <c r="W1200" s="3"/>
      <c r="X1200" s="12">
        <v>1</v>
      </c>
      <c r="Y1200" s="3" t="s">
        <v>4</v>
      </c>
      <c r="Z1200" s="12">
        <v>1</v>
      </c>
      <c r="AA1200" s="12">
        <v>1</v>
      </c>
      <c r="AB1200" s="12"/>
      <c r="AC1200" s="12"/>
      <c r="AD1200" s="12"/>
      <c r="AE1200" s="12">
        <v>1</v>
      </c>
      <c r="AF1200" s="12"/>
      <c r="AG1200" s="12">
        <v>1</v>
      </c>
      <c r="AH1200" s="12"/>
      <c r="AI1200" s="3">
        <v>5</v>
      </c>
      <c r="AK1200" s="3"/>
      <c r="AL1200" s="3"/>
    </row>
    <row r="1201" spans="1:38" x14ac:dyDescent="0.3">
      <c r="A1201" s="2">
        <v>1200</v>
      </c>
      <c r="B1201" s="21" t="s">
        <v>769</v>
      </c>
      <c r="C1201" s="3" t="s">
        <v>2</v>
      </c>
      <c r="D1201" s="3" t="s">
        <v>4</v>
      </c>
      <c r="E1201" s="12"/>
      <c r="F1201" s="3"/>
      <c r="G1201" s="3"/>
      <c r="H1201" s="3"/>
      <c r="I1201" s="3"/>
      <c r="J1201" s="3"/>
      <c r="M1201" s="3"/>
      <c r="N1201" s="3">
        <v>99</v>
      </c>
      <c r="O1201" s="3"/>
      <c r="P1201" s="3"/>
      <c r="Q1201" s="3"/>
      <c r="R1201" s="3"/>
      <c r="S1201" s="3"/>
      <c r="T1201" s="3"/>
      <c r="U1201" s="3">
        <v>1</v>
      </c>
      <c r="V1201" s="3"/>
      <c r="W1201" s="3"/>
      <c r="X1201" s="12">
        <v>1</v>
      </c>
      <c r="Y1201" s="3" t="s">
        <v>4</v>
      </c>
      <c r="Z1201" s="12"/>
      <c r="AA1201" s="12"/>
      <c r="AB1201" s="12"/>
      <c r="AC1201" s="12">
        <v>1</v>
      </c>
      <c r="AD1201" s="12"/>
      <c r="AE1201" s="12"/>
      <c r="AF1201" s="12"/>
      <c r="AG1201" s="12"/>
      <c r="AH1201" s="12"/>
      <c r="AI1201" s="3">
        <v>8</v>
      </c>
      <c r="AK1201" s="3"/>
      <c r="AL1201" s="3"/>
    </row>
    <row r="1202" spans="1:38" x14ac:dyDescent="0.3">
      <c r="A1202" s="2">
        <v>1201</v>
      </c>
      <c r="B1202" s="21" t="s">
        <v>769</v>
      </c>
      <c r="C1202" s="3" t="s">
        <v>2</v>
      </c>
      <c r="D1202" s="3" t="s">
        <v>3</v>
      </c>
      <c r="E1202" s="12">
        <v>1</v>
      </c>
      <c r="F1202" s="3"/>
      <c r="G1202" s="3"/>
      <c r="H1202" s="3"/>
      <c r="I1202" s="3"/>
      <c r="J1202" s="3"/>
      <c r="M1202" s="3"/>
      <c r="N1202" s="3"/>
      <c r="O1202" s="3"/>
      <c r="P1202" s="3"/>
      <c r="Q1202" s="3"/>
      <c r="R1202" s="3"/>
      <c r="S1202" s="3"/>
      <c r="T1202" s="3"/>
      <c r="U1202" s="3"/>
      <c r="V1202" s="3">
        <v>1</v>
      </c>
      <c r="W1202" s="3"/>
      <c r="X1202" s="12">
        <v>1</v>
      </c>
      <c r="Y1202" s="3" t="s">
        <v>4</v>
      </c>
      <c r="Z1202" s="12">
        <v>1</v>
      </c>
      <c r="AA1202" s="12">
        <v>1</v>
      </c>
      <c r="AB1202" s="12"/>
      <c r="AC1202" s="12"/>
      <c r="AD1202" s="12"/>
      <c r="AE1202" s="12"/>
      <c r="AF1202" s="12"/>
      <c r="AG1202" s="12"/>
      <c r="AH1202" s="12"/>
      <c r="AI1202" s="3">
        <v>9</v>
      </c>
      <c r="AJ1202" s="14" t="s">
        <v>719</v>
      </c>
      <c r="AK1202" s="3">
        <v>0</v>
      </c>
      <c r="AL1202" s="3"/>
    </row>
    <row r="1203" spans="1:38" x14ac:dyDescent="0.3">
      <c r="A1203" s="2">
        <v>1202</v>
      </c>
      <c r="B1203" s="21" t="s">
        <v>769</v>
      </c>
      <c r="C1203" s="3" t="s">
        <v>2</v>
      </c>
      <c r="D1203" s="3" t="s">
        <v>3</v>
      </c>
      <c r="E1203" s="12"/>
      <c r="F1203" s="3">
        <v>1</v>
      </c>
      <c r="G1203" s="3"/>
      <c r="H1203" s="3"/>
      <c r="I1203" s="3"/>
      <c r="J1203" s="3"/>
      <c r="M1203" s="3"/>
      <c r="N1203" s="3"/>
      <c r="O1203" s="3">
        <v>1</v>
      </c>
      <c r="P1203" s="3"/>
      <c r="Q1203" s="3"/>
      <c r="R1203" s="3"/>
      <c r="S1203" s="3"/>
      <c r="T1203" s="3"/>
      <c r="U1203" s="3"/>
      <c r="V1203" s="3"/>
      <c r="W1203" s="3"/>
      <c r="X1203" s="12">
        <v>1</v>
      </c>
      <c r="Y1203" s="3" t="s">
        <v>4</v>
      </c>
      <c r="Z1203" s="12"/>
      <c r="AA1203" s="12"/>
      <c r="AB1203" s="12"/>
      <c r="AC1203" s="12"/>
      <c r="AD1203" s="12"/>
      <c r="AE1203" s="12">
        <v>1</v>
      </c>
      <c r="AF1203" s="12"/>
      <c r="AG1203" s="12"/>
      <c r="AH1203" s="12"/>
      <c r="AI1203" s="3">
        <v>10</v>
      </c>
      <c r="AK1203" s="3"/>
      <c r="AL1203" s="3"/>
    </row>
    <row r="1204" spans="1:38" x14ac:dyDescent="0.3">
      <c r="A1204" s="2">
        <v>1203</v>
      </c>
      <c r="B1204" s="21" t="s">
        <v>769</v>
      </c>
      <c r="C1204" s="3" t="s">
        <v>2</v>
      </c>
      <c r="D1204" s="3" t="s">
        <v>3</v>
      </c>
      <c r="E1204" s="12"/>
      <c r="F1204" s="3">
        <v>1</v>
      </c>
      <c r="G1204" s="3"/>
      <c r="H1204" s="3"/>
      <c r="I1204" s="3"/>
      <c r="J1204" s="3"/>
      <c r="M1204" s="3"/>
      <c r="N1204" s="3"/>
      <c r="O1204" s="3"/>
      <c r="P1204" s="3"/>
      <c r="Q1204" s="3"/>
      <c r="R1204" s="3"/>
      <c r="S1204" s="3">
        <v>1</v>
      </c>
      <c r="T1204" s="3"/>
      <c r="U1204" s="3"/>
      <c r="V1204" s="3"/>
      <c r="W1204" s="3"/>
      <c r="X1204" s="12">
        <v>1</v>
      </c>
      <c r="Y1204" s="3" t="s">
        <v>4</v>
      </c>
      <c r="Z1204" s="12"/>
      <c r="AA1204" s="12">
        <v>1</v>
      </c>
      <c r="AB1204" s="12"/>
      <c r="AC1204" s="12"/>
      <c r="AD1204" s="12"/>
      <c r="AE1204" s="12"/>
      <c r="AF1204" s="12"/>
      <c r="AG1204" s="12"/>
      <c r="AH1204" s="12"/>
      <c r="AI1204" s="3">
        <v>10</v>
      </c>
      <c r="AJ1204" s="14" t="s">
        <v>720</v>
      </c>
      <c r="AK1204" s="3">
        <v>0</v>
      </c>
      <c r="AL1204" s="3"/>
    </row>
    <row r="1205" spans="1:38" x14ac:dyDescent="0.3">
      <c r="A1205" s="2">
        <v>1204</v>
      </c>
      <c r="B1205" s="21" t="s">
        <v>769</v>
      </c>
      <c r="C1205" s="3" t="s">
        <v>1</v>
      </c>
      <c r="D1205" s="3" t="s">
        <v>4</v>
      </c>
      <c r="E1205" s="12"/>
      <c r="F1205" s="3">
        <v>1</v>
      </c>
      <c r="G1205" s="3"/>
      <c r="H1205" s="3"/>
      <c r="I1205" s="3"/>
      <c r="J1205" s="3"/>
      <c r="M1205" s="3"/>
      <c r="N1205" s="3"/>
      <c r="O1205" s="3">
        <v>1</v>
      </c>
      <c r="P1205" s="3"/>
      <c r="Q1205" s="3"/>
      <c r="R1205" s="3"/>
      <c r="S1205" s="3"/>
      <c r="T1205" s="3"/>
      <c r="U1205" s="3"/>
      <c r="V1205" s="3"/>
      <c r="W1205" s="3"/>
      <c r="X1205" s="12">
        <v>1</v>
      </c>
      <c r="Y1205" s="3" t="s">
        <v>4</v>
      </c>
      <c r="Z1205" s="12"/>
      <c r="AA1205" s="12"/>
      <c r="AB1205" s="12"/>
      <c r="AC1205" s="12"/>
      <c r="AD1205" s="12">
        <v>1</v>
      </c>
      <c r="AE1205" s="12"/>
      <c r="AF1205" s="12"/>
      <c r="AG1205" s="12"/>
      <c r="AH1205" s="12"/>
      <c r="AI1205" s="3">
        <v>7</v>
      </c>
      <c r="AJ1205" s="14" t="s">
        <v>721</v>
      </c>
      <c r="AK1205" s="3">
        <v>0</v>
      </c>
      <c r="AL1205" s="3"/>
    </row>
    <row r="1206" spans="1:38" x14ac:dyDescent="0.3">
      <c r="A1206" s="2">
        <v>1205</v>
      </c>
      <c r="B1206" s="21" t="s">
        <v>769</v>
      </c>
      <c r="C1206" s="3" t="s">
        <v>1</v>
      </c>
      <c r="D1206" s="3" t="s">
        <v>4</v>
      </c>
      <c r="E1206" s="12"/>
      <c r="F1206" s="3">
        <v>1</v>
      </c>
      <c r="G1206" s="3"/>
      <c r="H1206" s="3"/>
      <c r="I1206" s="3"/>
      <c r="J1206" s="3"/>
      <c r="M1206" s="3"/>
      <c r="N1206" s="3"/>
      <c r="O1206" s="3">
        <v>1</v>
      </c>
      <c r="P1206" s="3"/>
      <c r="Q1206" s="3"/>
      <c r="R1206" s="3"/>
      <c r="S1206" s="3"/>
      <c r="T1206" s="3"/>
      <c r="U1206" s="3"/>
      <c r="V1206" s="3">
        <v>1</v>
      </c>
      <c r="W1206" s="3"/>
      <c r="X1206" s="12">
        <v>3</v>
      </c>
      <c r="Y1206" s="3"/>
      <c r="Z1206" s="12">
        <v>1</v>
      </c>
      <c r="AA1206" s="12">
        <v>1</v>
      </c>
      <c r="AB1206" s="12"/>
      <c r="AC1206" s="12"/>
      <c r="AD1206" s="12"/>
      <c r="AE1206" s="12"/>
      <c r="AF1206" s="12"/>
      <c r="AG1206" s="12"/>
      <c r="AH1206" s="12"/>
      <c r="AI1206" s="3">
        <v>10</v>
      </c>
      <c r="AK1206" s="3"/>
      <c r="AL1206" s="3"/>
    </row>
    <row r="1207" spans="1:38" x14ac:dyDescent="0.3">
      <c r="A1207" s="2">
        <v>1206</v>
      </c>
      <c r="B1207" s="21" t="s">
        <v>769</v>
      </c>
      <c r="C1207" s="3" t="s">
        <v>1</v>
      </c>
      <c r="D1207" s="3" t="s">
        <v>4</v>
      </c>
      <c r="E1207" s="12"/>
      <c r="F1207" s="3">
        <v>1</v>
      </c>
      <c r="G1207" s="3">
        <v>1</v>
      </c>
      <c r="H1207" s="3"/>
      <c r="I1207" s="3"/>
      <c r="J1207" s="3"/>
      <c r="M1207" s="3"/>
      <c r="N1207" s="3"/>
      <c r="O1207" s="3">
        <v>1</v>
      </c>
      <c r="P1207" s="3"/>
      <c r="Q1207" s="3"/>
      <c r="R1207" s="3"/>
      <c r="S1207" s="3"/>
      <c r="T1207" s="3"/>
      <c r="U1207" s="3"/>
      <c r="V1207" s="3"/>
      <c r="W1207" s="3"/>
      <c r="X1207" s="12">
        <v>1</v>
      </c>
      <c r="Y1207" s="3" t="s">
        <v>4</v>
      </c>
      <c r="Z1207" s="12"/>
      <c r="AA1207" s="12"/>
      <c r="AB1207" s="12">
        <v>1</v>
      </c>
      <c r="AC1207" s="12"/>
      <c r="AD1207" s="12"/>
      <c r="AE1207" s="12"/>
      <c r="AF1207" s="12"/>
      <c r="AG1207" s="12"/>
      <c r="AH1207" s="12"/>
      <c r="AI1207" s="3">
        <v>9</v>
      </c>
      <c r="AJ1207" s="14" t="s">
        <v>722</v>
      </c>
      <c r="AK1207" s="3">
        <v>12</v>
      </c>
      <c r="AL1207" s="3"/>
    </row>
    <row r="1208" spans="1:38" x14ac:dyDescent="0.3">
      <c r="A1208" s="2">
        <v>1207</v>
      </c>
      <c r="B1208" s="21" t="s">
        <v>769</v>
      </c>
      <c r="C1208" s="3" t="s">
        <v>1</v>
      </c>
      <c r="D1208" s="3" t="s">
        <v>3</v>
      </c>
      <c r="E1208" s="12"/>
      <c r="F1208" s="3">
        <v>1</v>
      </c>
      <c r="G1208" s="3"/>
      <c r="H1208" s="3"/>
      <c r="I1208" s="3"/>
      <c r="J1208" s="3"/>
      <c r="M1208" s="3"/>
      <c r="N1208" s="3"/>
      <c r="O1208" s="3"/>
      <c r="P1208" s="3"/>
      <c r="Q1208" s="3"/>
      <c r="R1208" s="3"/>
      <c r="S1208" s="3"/>
      <c r="T1208" s="3"/>
      <c r="U1208" s="3">
        <v>1</v>
      </c>
      <c r="V1208" s="3"/>
      <c r="W1208" s="3"/>
      <c r="X1208" s="12">
        <v>1</v>
      </c>
      <c r="Y1208" s="3" t="s">
        <v>4</v>
      </c>
      <c r="Z1208" s="12"/>
      <c r="AA1208" s="12"/>
      <c r="AB1208" s="12"/>
      <c r="AC1208" s="12">
        <v>1</v>
      </c>
      <c r="AD1208" s="12"/>
      <c r="AE1208" s="12"/>
      <c r="AF1208" s="12"/>
      <c r="AG1208" s="12"/>
      <c r="AH1208" s="12"/>
      <c r="AI1208" s="3">
        <v>10</v>
      </c>
      <c r="AJ1208" s="14" t="s">
        <v>723</v>
      </c>
      <c r="AK1208" s="3">
        <v>0</v>
      </c>
      <c r="AL1208" s="3"/>
    </row>
    <row r="1209" spans="1:38" x14ac:dyDescent="0.3">
      <c r="A1209" s="2">
        <v>1208</v>
      </c>
      <c r="B1209" s="21" t="s">
        <v>769</v>
      </c>
      <c r="C1209" s="4" t="s">
        <v>2</v>
      </c>
      <c r="D1209" s="4" t="s">
        <v>4</v>
      </c>
      <c r="E1209" s="13"/>
      <c r="F1209" s="4"/>
      <c r="G1209" s="4"/>
      <c r="H1209" s="4">
        <v>1</v>
      </c>
      <c r="I1209" s="4"/>
      <c r="J1209" s="4"/>
      <c r="M1209" s="4"/>
      <c r="N1209" s="4"/>
      <c r="O1209" s="4"/>
      <c r="P1209" s="4"/>
      <c r="Q1209" s="4"/>
      <c r="R1209" s="4"/>
      <c r="S1209" s="4"/>
      <c r="T1209" s="4"/>
      <c r="U1209" s="4">
        <v>1</v>
      </c>
      <c r="V1209" s="4"/>
      <c r="W1209" s="4"/>
      <c r="X1209" s="13">
        <v>1</v>
      </c>
      <c r="Y1209" s="4" t="s">
        <v>3</v>
      </c>
      <c r="Z1209" s="13"/>
      <c r="AA1209" s="13"/>
      <c r="AB1209" s="13"/>
      <c r="AC1209" s="13"/>
      <c r="AD1209" s="13"/>
      <c r="AE1209" s="13">
        <v>1</v>
      </c>
      <c r="AF1209" s="13"/>
      <c r="AG1209" s="13"/>
      <c r="AH1209" s="13"/>
      <c r="AI1209" s="4">
        <v>10</v>
      </c>
      <c r="AJ1209" s="17"/>
      <c r="AK1209" s="4"/>
      <c r="AL1209" s="4"/>
    </row>
    <row r="1210" spans="1:38" x14ac:dyDescent="0.3">
      <c r="A1210" s="2">
        <v>1209</v>
      </c>
      <c r="B1210" s="21" t="s">
        <v>769</v>
      </c>
      <c r="C1210" s="3" t="s">
        <v>1</v>
      </c>
      <c r="D1210" s="3" t="s">
        <v>4</v>
      </c>
      <c r="E1210" s="12"/>
      <c r="F1210" s="3"/>
      <c r="G1210" s="3"/>
      <c r="H1210" s="3"/>
      <c r="I1210" s="3"/>
      <c r="J1210" s="3"/>
      <c r="M1210" s="3"/>
      <c r="N1210" s="3">
        <v>99</v>
      </c>
      <c r="O1210" s="3"/>
      <c r="P1210" s="3"/>
      <c r="Q1210" s="3"/>
      <c r="R1210" s="3"/>
      <c r="S1210" s="3"/>
      <c r="T1210" s="3"/>
      <c r="U1210" s="3">
        <v>1</v>
      </c>
      <c r="V1210" s="3"/>
      <c r="W1210" s="3"/>
      <c r="X1210" s="12">
        <v>1</v>
      </c>
      <c r="Y1210" s="3" t="s">
        <v>4</v>
      </c>
      <c r="Z1210" s="12"/>
      <c r="AA1210" s="12"/>
      <c r="AB1210" s="12"/>
      <c r="AC1210" s="12"/>
      <c r="AD1210" s="12"/>
      <c r="AE1210" s="12"/>
      <c r="AF1210" s="12"/>
      <c r="AG1210" s="12"/>
      <c r="AH1210" s="12">
        <v>1</v>
      </c>
      <c r="AI1210" s="3">
        <v>6</v>
      </c>
      <c r="AJ1210" s="14" t="s">
        <v>724</v>
      </c>
      <c r="AK1210" s="3">
        <v>3</v>
      </c>
      <c r="AL1210" s="3"/>
    </row>
    <row r="1211" spans="1:38" x14ac:dyDescent="0.3">
      <c r="A1211" s="2">
        <v>1210</v>
      </c>
      <c r="B1211" s="21" t="s">
        <v>769</v>
      </c>
      <c r="C1211" s="3" t="s">
        <v>1</v>
      </c>
      <c r="D1211" s="3" t="s">
        <v>3</v>
      </c>
      <c r="E1211" s="12"/>
      <c r="F1211" s="3">
        <v>1</v>
      </c>
      <c r="G1211" s="3"/>
      <c r="H1211" s="3"/>
      <c r="I1211" s="3"/>
      <c r="J1211" s="3"/>
      <c r="M1211" s="3"/>
      <c r="N1211" s="3"/>
      <c r="O1211" s="3"/>
      <c r="P1211" s="3"/>
      <c r="Q1211" s="3"/>
      <c r="R1211" s="3">
        <v>1</v>
      </c>
      <c r="S1211" s="3"/>
      <c r="T1211" s="3"/>
      <c r="U1211" s="3"/>
      <c r="V1211" s="3"/>
      <c r="W1211" s="3"/>
      <c r="X1211" s="12">
        <v>1</v>
      </c>
      <c r="Y1211" s="3" t="s">
        <v>4</v>
      </c>
      <c r="Z1211" s="12"/>
      <c r="AA1211" s="12"/>
      <c r="AB1211" s="12"/>
      <c r="AC1211" s="12"/>
      <c r="AD1211" s="12">
        <v>1</v>
      </c>
      <c r="AE1211" s="12"/>
      <c r="AF1211" s="12"/>
      <c r="AG1211" s="12"/>
      <c r="AH1211" s="12"/>
      <c r="AI1211" s="19" t="s">
        <v>765</v>
      </c>
      <c r="AK1211" s="3"/>
      <c r="AL1211" s="3"/>
    </row>
    <row r="1212" spans="1:38" x14ac:dyDescent="0.3">
      <c r="A1212" s="2">
        <v>1211</v>
      </c>
      <c r="B1212" s="21" t="s">
        <v>769</v>
      </c>
      <c r="C1212" s="3" t="s">
        <v>1</v>
      </c>
      <c r="D1212" s="3" t="s">
        <v>3</v>
      </c>
      <c r="E1212" s="12">
        <v>1</v>
      </c>
      <c r="F1212" s="3"/>
      <c r="G1212" s="3"/>
      <c r="H1212" s="3"/>
      <c r="I1212" s="3"/>
      <c r="J1212" s="3"/>
      <c r="M1212" s="3"/>
      <c r="N1212" s="3"/>
      <c r="O1212" s="3"/>
      <c r="P1212" s="3"/>
      <c r="Q1212" s="3"/>
      <c r="R1212" s="3"/>
      <c r="S1212" s="3"/>
      <c r="T1212" s="3"/>
      <c r="U1212" s="3">
        <v>1</v>
      </c>
      <c r="V1212" s="3"/>
      <c r="W1212" s="3"/>
      <c r="X1212" s="12">
        <v>1</v>
      </c>
      <c r="Y1212" s="3" t="s">
        <v>4</v>
      </c>
      <c r="Z1212" s="12"/>
      <c r="AA1212" s="12"/>
      <c r="AB1212" s="12"/>
      <c r="AC1212" s="12"/>
      <c r="AD1212" s="12"/>
      <c r="AE1212" s="12"/>
      <c r="AF1212" s="12"/>
      <c r="AG1212" s="12">
        <v>1</v>
      </c>
      <c r="AH1212" s="12"/>
      <c r="AI1212" s="3">
        <v>10</v>
      </c>
      <c r="AK1212" s="3"/>
      <c r="AL1212" s="3"/>
    </row>
    <row r="1213" spans="1:38" x14ac:dyDescent="0.3">
      <c r="A1213" s="2">
        <v>1212</v>
      </c>
      <c r="B1213" s="21" t="s">
        <v>769</v>
      </c>
      <c r="C1213" s="3" t="s">
        <v>2</v>
      </c>
      <c r="D1213" s="3" t="s">
        <v>3</v>
      </c>
      <c r="E1213" s="12"/>
      <c r="F1213" s="3"/>
      <c r="G1213" s="3"/>
      <c r="H1213" s="3">
        <v>1</v>
      </c>
      <c r="I1213" s="3"/>
      <c r="J1213" s="3"/>
      <c r="M1213" s="3"/>
      <c r="N1213" s="3"/>
      <c r="O1213" s="3">
        <v>1</v>
      </c>
      <c r="P1213" s="3"/>
      <c r="Q1213" s="3"/>
      <c r="R1213" s="3"/>
      <c r="S1213" s="3"/>
      <c r="T1213" s="3"/>
      <c r="U1213" s="3"/>
      <c r="V1213" s="3"/>
      <c r="W1213" s="3"/>
      <c r="X1213" s="12">
        <v>3</v>
      </c>
      <c r="Y1213" s="3"/>
      <c r="Z1213" s="12"/>
      <c r="AA1213" s="12"/>
      <c r="AB1213" s="12"/>
      <c r="AC1213" s="12"/>
      <c r="AD1213" s="12">
        <v>1</v>
      </c>
      <c r="AE1213" s="12"/>
      <c r="AF1213" s="12"/>
      <c r="AG1213" s="12"/>
      <c r="AH1213" s="12"/>
      <c r="AI1213" s="19" t="s">
        <v>765</v>
      </c>
      <c r="AK1213" s="3"/>
      <c r="AL1213" s="3"/>
    </row>
    <row r="1214" spans="1:38" x14ac:dyDescent="0.3">
      <c r="A1214" s="2">
        <v>1213</v>
      </c>
      <c r="B1214" s="21" t="s">
        <v>769</v>
      </c>
      <c r="C1214" s="3" t="s">
        <v>2</v>
      </c>
      <c r="D1214" s="3" t="s">
        <v>3</v>
      </c>
      <c r="E1214" s="12"/>
      <c r="F1214" s="3">
        <v>1</v>
      </c>
      <c r="G1214" s="3"/>
      <c r="H1214" s="3"/>
      <c r="I1214" s="3"/>
      <c r="J1214" s="3"/>
      <c r="M1214" s="3"/>
      <c r="N1214" s="3"/>
      <c r="O1214" s="3"/>
      <c r="P1214" s="3"/>
      <c r="Q1214" s="3"/>
      <c r="R1214" s="3"/>
      <c r="S1214" s="3"/>
      <c r="T1214" s="3"/>
      <c r="U1214" s="3">
        <v>1</v>
      </c>
      <c r="V1214" s="3"/>
      <c r="W1214" s="3"/>
      <c r="X1214" s="12">
        <v>1</v>
      </c>
      <c r="Y1214" s="3" t="s">
        <v>4</v>
      </c>
      <c r="Z1214" s="12"/>
      <c r="AA1214" s="12"/>
      <c r="AB1214" s="12"/>
      <c r="AC1214" s="12"/>
      <c r="AD1214" s="12">
        <v>1</v>
      </c>
      <c r="AE1214" s="12"/>
      <c r="AF1214" s="12"/>
      <c r="AG1214" s="12"/>
      <c r="AH1214" s="12">
        <v>1</v>
      </c>
      <c r="AI1214" s="3">
        <v>8</v>
      </c>
      <c r="AK1214" s="3"/>
      <c r="AL1214" s="3"/>
    </row>
    <row r="1215" spans="1:38" x14ac:dyDescent="0.3">
      <c r="A1215" s="2">
        <v>1214</v>
      </c>
      <c r="B1215" s="21" t="s">
        <v>769</v>
      </c>
      <c r="C1215" s="3" t="s">
        <v>2</v>
      </c>
      <c r="D1215" s="3" t="s">
        <v>3</v>
      </c>
      <c r="E1215" s="12"/>
      <c r="F1215" s="3"/>
      <c r="G1215" s="3">
        <v>1</v>
      </c>
      <c r="H1215" s="3"/>
      <c r="I1215" s="3"/>
      <c r="J1215" s="3"/>
      <c r="M1215" s="3"/>
      <c r="N1215" s="3"/>
      <c r="O1215" s="3"/>
      <c r="P1215" s="3"/>
      <c r="Q1215" s="3"/>
      <c r="R1215" s="3"/>
      <c r="S1215" s="3"/>
      <c r="T1215" s="3"/>
      <c r="U1215" s="3">
        <v>1</v>
      </c>
      <c r="V1215" s="3"/>
      <c r="W1215" s="3"/>
      <c r="X1215" s="12">
        <v>1</v>
      </c>
      <c r="Y1215" s="3" t="s">
        <v>4</v>
      </c>
      <c r="Z1215" s="12">
        <v>1</v>
      </c>
      <c r="AA1215" s="12">
        <v>1</v>
      </c>
      <c r="AB1215" s="12"/>
      <c r="AC1215" s="12"/>
      <c r="AD1215" s="12"/>
      <c r="AE1215" s="12"/>
      <c r="AF1215" s="12"/>
      <c r="AG1215" s="12"/>
      <c r="AH1215" s="12">
        <v>1</v>
      </c>
      <c r="AI1215" s="3">
        <v>10</v>
      </c>
      <c r="AK1215" s="3"/>
      <c r="AL1215" s="3"/>
    </row>
    <row r="1216" spans="1:38" x14ac:dyDescent="0.3">
      <c r="A1216" s="2">
        <v>1215</v>
      </c>
      <c r="B1216" s="21" t="s">
        <v>769</v>
      </c>
      <c r="C1216" s="3" t="s">
        <v>1</v>
      </c>
      <c r="D1216" s="3" t="s">
        <v>4</v>
      </c>
      <c r="E1216" s="12"/>
      <c r="F1216" s="3">
        <v>1</v>
      </c>
      <c r="G1216" s="3"/>
      <c r="H1216" s="3"/>
      <c r="I1216" s="3"/>
      <c r="J1216" s="3"/>
      <c r="M1216" s="3"/>
      <c r="N1216" s="3"/>
      <c r="O1216" s="3">
        <v>1</v>
      </c>
      <c r="P1216" s="3"/>
      <c r="Q1216" s="3"/>
      <c r="R1216" s="3"/>
      <c r="S1216" s="3"/>
      <c r="T1216" s="3"/>
      <c r="U1216" s="3"/>
      <c r="V1216" s="3"/>
      <c r="W1216" s="3"/>
      <c r="X1216" s="12">
        <v>1</v>
      </c>
      <c r="Y1216" s="3" t="s">
        <v>4</v>
      </c>
      <c r="Z1216" s="12"/>
      <c r="AA1216" s="12">
        <v>1</v>
      </c>
      <c r="AB1216" s="12"/>
      <c r="AC1216" s="12"/>
      <c r="AD1216" s="12">
        <v>1</v>
      </c>
      <c r="AE1216" s="12">
        <v>1</v>
      </c>
      <c r="AF1216" s="12"/>
      <c r="AG1216" s="12"/>
      <c r="AH1216" s="12"/>
      <c r="AI1216" s="3">
        <v>10</v>
      </c>
      <c r="AJ1216" s="14" t="s">
        <v>725</v>
      </c>
      <c r="AK1216" s="3">
        <v>7</v>
      </c>
      <c r="AL1216" s="3"/>
    </row>
    <row r="1217" spans="1:38" x14ac:dyDescent="0.3">
      <c r="A1217" s="2">
        <v>1216</v>
      </c>
      <c r="B1217" s="21" t="s">
        <v>769</v>
      </c>
      <c r="C1217" s="3" t="s">
        <v>1</v>
      </c>
      <c r="D1217" s="3" t="s">
        <v>3</v>
      </c>
      <c r="E1217" s="12"/>
      <c r="F1217" s="3"/>
      <c r="G1217" s="3"/>
      <c r="H1217" s="3"/>
      <c r="I1217" s="3"/>
      <c r="J1217" s="3"/>
      <c r="M1217" s="3">
        <v>1</v>
      </c>
      <c r="N1217" s="3"/>
      <c r="O1217" s="3"/>
      <c r="P1217" s="3"/>
      <c r="Q1217" s="3"/>
      <c r="R1217" s="3"/>
      <c r="S1217" s="3"/>
      <c r="T1217" s="3"/>
      <c r="U1217" s="3">
        <v>1</v>
      </c>
      <c r="V1217" s="3">
        <v>1</v>
      </c>
      <c r="W1217" s="3"/>
      <c r="X1217" s="12">
        <v>1</v>
      </c>
      <c r="Y1217" s="3" t="s">
        <v>4</v>
      </c>
      <c r="Z1217" s="12">
        <v>1</v>
      </c>
      <c r="AA1217" s="12">
        <v>1</v>
      </c>
      <c r="AB1217" s="12"/>
      <c r="AC1217" s="12"/>
      <c r="AD1217" s="12">
        <v>1</v>
      </c>
      <c r="AE1217" s="12">
        <v>1</v>
      </c>
      <c r="AF1217" s="12">
        <v>1</v>
      </c>
      <c r="AG1217" s="12">
        <v>1</v>
      </c>
      <c r="AH1217" s="12"/>
      <c r="AI1217" s="3">
        <v>8</v>
      </c>
      <c r="AK1217" s="3"/>
      <c r="AL1217" s="3"/>
    </row>
    <row r="1218" spans="1:38" x14ac:dyDescent="0.3">
      <c r="A1218" s="2">
        <v>1217</v>
      </c>
      <c r="B1218" s="21" t="s">
        <v>769</v>
      </c>
      <c r="C1218" s="3" t="s">
        <v>2</v>
      </c>
      <c r="D1218" s="3" t="s">
        <v>3</v>
      </c>
      <c r="E1218" s="12"/>
      <c r="F1218" s="3"/>
      <c r="G1218" s="3"/>
      <c r="H1218" s="3"/>
      <c r="I1218" s="3"/>
      <c r="J1218" s="3"/>
      <c r="M1218" s="3">
        <v>1</v>
      </c>
      <c r="N1218" s="3"/>
      <c r="O1218" s="3"/>
      <c r="P1218" s="3"/>
      <c r="Q1218" s="3"/>
      <c r="R1218" s="3"/>
      <c r="S1218" s="3"/>
      <c r="T1218" s="3"/>
      <c r="U1218" s="3">
        <v>1</v>
      </c>
      <c r="V1218" s="3"/>
      <c r="W1218" s="3"/>
      <c r="X1218" s="12">
        <v>1</v>
      </c>
      <c r="Y1218" s="3" t="s">
        <v>3</v>
      </c>
      <c r="Z1218" s="12"/>
      <c r="AA1218" s="12"/>
      <c r="AB1218" s="12"/>
      <c r="AC1218" s="12"/>
      <c r="AD1218" s="12"/>
      <c r="AE1218" s="12"/>
      <c r="AF1218" s="12"/>
      <c r="AG1218" s="12"/>
      <c r="AH1218" s="12">
        <v>1</v>
      </c>
      <c r="AI1218" s="3">
        <v>10</v>
      </c>
      <c r="AJ1218" s="14" t="s">
        <v>726</v>
      </c>
      <c r="AK1218" s="3">
        <v>5</v>
      </c>
      <c r="AL1218" s="3"/>
    </row>
    <row r="1219" spans="1:38" x14ac:dyDescent="0.3">
      <c r="A1219" s="2">
        <v>1218</v>
      </c>
      <c r="B1219" s="21" t="s">
        <v>769</v>
      </c>
      <c r="C1219" s="3" t="s">
        <v>2</v>
      </c>
      <c r="D1219" s="3" t="s">
        <v>3</v>
      </c>
      <c r="E1219" s="12"/>
      <c r="F1219" s="3"/>
      <c r="G1219" s="3"/>
      <c r="H1219" s="3"/>
      <c r="I1219" s="3"/>
      <c r="J1219" s="3"/>
      <c r="M1219" s="3">
        <v>1</v>
      </c>
      <c r="N1219" s="3"/>
      <c r="O1219" s="3">
        <v>1</v>
      </c>
      <c r="P1219" s="3"/>
      <c r="Q1219" s="3"/>
      <c r="R1219" s="3"/>
      <c r="S1219" s="3"/>
      <c r="T1219" s="3"/>
      <c r="U1219" s="3"/>
      <c r="V1219" s="3"/>
      <c r="W1219" s="3"/>
      <c r="X1219" s="12">
        <v>1</v>
      </c>
      <c r="Y1219" s="3" t="s">
        <v>4</v>
      </c>
      <c r="Z1219" s="12"/>
      <c r="AA1219" s="12"/>
      <c r="AB1219" s="12"/>
      <c r="AC1219" s="12"/>
      <c r="AD1219" s="12"/>
      <c r="AE1219" s="12">
        <v>1</v>
      </c>
      <c r="AF1219" s="12"/>
      <c r="AG1219" s="12"/>
      <c r="AH1219" s="12"/>
      <c r="AI1219" s="3">
        <v>5</v>
      </c>
      <c r="AJ1219" s="14" t="s">
        <v>727</v>
      </c>
      <c r="AK1219" s="3">
        <v>5</v>
      </c>
      <c r="AL1219" s="3"/>
    </row>
    <row r="1220" spans="1:38" x14ac:dyDescent="0.3">
      <c r="A1220" s="2">
        <v>1219</v>
      </c>
      <c r="B1220" s="21" t="s">
        <v>769</v>
      </c>
      <c r="C1220" s="3" t="s">
        <v>1</v>
      </c>
      <c r="D1220" s="3" t="s">
        <v>3</v>
      </c>
      <c r="E1220" s="12"/>
      <c r="F1220" s="3">
        <v>1</v>
      </c>
      <c r="G1220" s="3">
        <v>1</v>
      </c>
      <c r="H1220" s="3"/>
      <c r="I1220" s="3"/>
      <c r="J1220" s="3"/>
      <c r="M1220" s="3"/>
      <c r="N1220" s="3"/>
      <c r="O1220" s="3">
        <v>1</v>
      </c>
      <c r="P1220" s="3"/>
      <c r="Q1220" s="3"/>
      <c r="R1220" s="3"/>
      <c r="S1220" s="3"/>
      <c r="T1220" s="3"/>
      <c r="U1220" s="3"/>
      <c r="V1220" s="3"/>
      <c r="W1220" s="3">
        <v>1</v>
      </c>
      <c r="X1220" s="12">
        <v>1</v>
      </c>
      <c r="Y1220" s="3" t="s">
        <v>4</v>
      </c>
      <c r="Z1220" s="12"/>
      <c r="AA1220" s="12"/>
      <c r="AB1220" s="12"/>
      <c r="AC1220" s="12"/>
      <c r="AD1220" s="12"/>
      <c r="AE1220" s="12">
        <v>1</v>
      </c>
      <c r="AF1220" s="12"/>
      <c r="AG1220" s="12"/>
      <c r="AH1220" s="12">
        <v>1</v>
      </c>
      <c r="AI1220" s="3">
        <v>10</v>
      </c>
      <c r="AJ1220" s="14" t="s">
        <v>728</v>
      </c>
      <c r="AK1220" s="3">
        <v>13</v>
      </c>
      <c r="AL1220" s="3">
        <v>1</v>
      </c>
    </row>
    <row r="1221" spans="1:38" x14ac:dyDescent="0.3">
      <c r="A1221" s="2">
        <v>1220</v>
      </c>
      <c r="B1221" s="21" t="s">
        <v>769</v>
      </c>
      <c r="C1221" s="3" t="s">
        <v>1</v>
      </c>
      <c r="D1221" s="3" t="s">
        <v>3</v>
      </c>
      <c r="E1221" s="12"/>
      <c r="F1221" s="3">
        <v>1</v>
      </c>
      <c r="G1221" s="3"/>
      <c r="H1221" s="3"/>
      <c r="I1221" s="3"/>
      <c r="J1221" s="3"/>
      <c r="M1221" s="3"/>
      <c r="N1221" s="3"/>
      <c r="O1221" s="3"/>
      <c r="P1221" s="3"/>
      <c r="Q1221" s="3"/>
      <c r="R1221" s="3"/>
      <c r="S1221" s="3"/>
      <c r="T1221" s="3"/>
      <c r="U1221" s="3">
        <v>1</v>
      </c>
      <c r="V1221" s="3"/>
      <c r="W1221" s="3"/>
      <c r="X1221" s="12">
        <v>1</v>
      </c>
      <c r="Y1221" s="3" t="s">
        <v>4</v>
      </c>
      <c r="Z1221" s="12"/>
      <c r="AA1221" s="12"/>
      <c r="AB1221" s="12"/>
      <c r="AC1221" s="12"/>
      <c r="AD1221" s="12">
        <v>1</v>
      </c>
      <c r="AE1221" s="12"/>
      <c r="AF1221" s="12"/>
      <c r="AG1221" s="12"/>
      <c r="AH1221" s="12"/>
      <c r="AI1221" s="3">
        <v>10</v>
      </c>
      <c r="AK1221" s="3"/>
      <c r="AL1221" s="3"/>
    </row>
    <row r="1222" spans="1:38" x14ac:dyDescent="0.3">
      <c r="A1222" s="2">
        <v>1221</v>
      </c>
      <c r="B1222" s="21" t="s">
        <v>769</v>
      </c>
      <c r="C1222" s="3" t="s">
        <v>1</v>
      </c>
      <c r="D1222" s="3" t="s">
        <v>4</v>
      </c>
      <c r="E1222" s="12"/>
      <c r="F1222" s="3"/>
      <c r="G1222" s="3"/>
      <c r="H1222" s="3">
        <v>1</v>
      </c>
      <c r="I1222" s="3"/>
      <c r="J1222" s="3"/>
      <c r="M1222" s="3"/>
      <c r="N1222" s="3"/>
      <c r="O1222" s="3"/>
      <c r="P1222" s="3">
        <v>1</v>
      </c>
      <c r="Q1222" s="3"/>
      <c r="R1222" s="3"/>
      <c r="S1222" s="3"/>
      <c r="T1222" s="3"/>
      <c r="U1222" s="3">
        <v>1</v>
      </c>
      <c r="V1222" s="3"/>
      <c r="W1222" s="3"/>
      <c r="X1222" s="12">
        <v>1</v>
      </c>
      <c r="Y1222" s="3" t="s">
        <v>3</v>
      </c>
      <c r="Z1222" s="12"/>
      <c r="AA1222" s="12"/>
      <c r="AB1222" s="12"/>
      <c r="AC1222" s="12"/>
      <c r="AD1222" s="12">
        <v>1</v>
      </c>
      <c r="AE1222" s="12"/>
      <c r="AF1222" s="12"/>
      <c r="AG1222" s="12"/>
      <c r="AH1222" s="12"/>
      <c r="AI1222" s="3">
        <v>9</v>
      </c>
      <c r="AK1222" s="3"/>
      <c r="AL1222" s="3"/>
    </row>
    <row r="1223" spans="1:38" x14ac:dyDescent="0.3">
      <c r="A1223" s="2">
        <v>1222</v>
      </c>
      <c r="B1223" s="21" t="s">
        <v>769</v>
      </c>
      <c r="C1223" s="3" t="s">
        <v>2</v>
      </c>
      <c r="D1223" s="3" t="s">
        <v>3</v>
      </c>
      <c r="E1223" s="12"/>
      <c r="F1223" s="3">
        <v>1</v>
      </c>
      <c r="G1223" s="3"/>
      <c r="H1223" s="3"/>
      <c r="I1223" s="3"/>
      <c r="J1223" s="3"/>
      <c r="M1223" s="3"/>
      <c r="N1223" s="3"/>
      <c r="O1223" s="3">
        <v>1</v>
      </c>
      <c r="P1223" s="3"/>
      <c r="Q1223" s="3"/>
      <c r="R1223" s="3"/>
      <c r="S1223" s="3"/>
      <c r="T1223" s="3"/>
      <c r="U1223" s="3"/>
      <c r="V1223" s="3"/>
      <c r="W1223" s="3"/>
      <c r="X1223" s="12">
        <v>1</v>
      </c>
      <c r="Y1223" s="3" t="s">
        <v>4</v>
      </c>
      <c r="Z1223" s="12">
        <v>1</v>
      </c>
      <c r="AA1223" s="12">
        <v>1</v>
      </c>
      <c r="AB1223" s="12"/>
      <c r="AC1223" s="12"/>
      <c r="AD1223" s="12"/>
      <c r="AE1223" s="12"/>
      <c r="AF1223" s="12"/>
      <c r="AG1223" s="12"/>
      <c r="AH1223" s="12"/>
      <c r="AI1223" s="3">
        <v>6</v>
      </c>
      <c r="AK1223" s="3"/>
      <c r="AL1223" s="3"/>
    </row>
    <row r="1224" spans="1:38" x14ac:dyDescent="0.3">
      <c r="A1224" s="2">
        <v>1223</v>
      </c>
      <c r="B1224" s="21" t="s">
        <v>769</v>
      </c>
      <c r="C1224" s="3" t="s">
        <v>1</v>
      </c>
      <c r="D1224" s="3" t="s">
        <v>3</v>
      </c>
      <c r="E1224" s="12"/>
      <c r="F1224" s="3">
        <v>1</v>
      </c>
      <c r="G1224" s="3"/>
      <c r="H1224" s="3"/>
      <c r="I1224" s="3"/>
      <c r="J1224" s="3"/>
      <c r="M1224" s="3"/>
      <c r="N1224" s="3"/>
      <c r="O1224" s="3">
        <v>1</v>
      </c>
      <c r="P1224" s="3"/>
      <c r="Q1224" s="3"/>
      <c r="R1224" s="3"/>
      <c r="S1224" s="3"/>
      <c r="T1224" s="3"/>
      <c r="U1224" s="3"/>
      <c r="V1224" s="3"/>
      <c r="W1224" s="3">
        <v>1</v>
      </c>
      <c r="X1224" s="12">
        <v>1</v>
      </c>
      <c r="Y1224" s="3" t="s">
        <v>4</v>
      </c>
      <c r="Z1224" s="12">
        <v>1</v>
      </c>
      <c r="AA1224" s="12"/>
      <c r="AB1224" s="12"/>
      <c r="AC1224" s="12"/>
      <c r="AD1224" s="12"/>
      <c r="AE1224" s="12"/>
      <c r="AF1224" s="12"/>
      <c r="AG1224" s="12"/>
      <c r="AH1224" s="12"/>
      <c r="AI1224" s="3">
        <v>10</v>
      </c>
      <c r="AK1224" s="3"/>
      <c r="AL1224" s="3"/>
    </row>
    <row r="1225" spans="1:38" x14ac:dyDescent="0.3">
      <c r="A1225" s="2">
        <v>1224</v>
      </c>
      <c r="B1225" s="21" t="s">
        <v>769</v>
      </c>
      <c r="C1225" s="3" t="s">
        <v>2</v>
      </c>
      <c r="D1225" s="3" t="s">
        <v>3</v>
      </c>
      <c r="E1225" s="12">
        <v>1</v>
      </c>
      <c r="F1225" s="3"/>
      <c r="G1225" s="3"/>
      <c r="H1225" s="3"/>
      <c r="I1225" s="3"/>
      <c r="J1225" s="3"/>
      <c r="M1225" s="3"/>
      <c r="N1225" s="3"/>
      <c r="O1225" s="3"/>
      <c r="P1225" s="3"/>
      <c r="Q1225" s="3"/>
      <c r="R1225" s="3"/>
      <c r="S1225" s="3"/>
      <c r="T1225" s="3"/>
      <c r="U1225" s="3"/>
      <c r="V1225" s="3"/>
      <c r="W1225" s="3">
        <v>1</v>
      </c>
      <c r="X1225" s="12">
        <v>1</v>
      </c>
      <c r="Y1225" s="3" t="s">
        <v>4</v>
      </c>
      <c r="Z1225" s="12">
        <v>1</v>
      </c>
      <c r="AA1225" s="12">
        <v>1</v>
      </c>
      <c r="AB1225" s="12"/>
      <c r="AC1225" s="12"/>
      <c r="AD1225" s="12"/>
      <c r="AE1225" s="12">
        <v>1</v>
      </c>
      <c r="AF1225" s="12">
        <v>1</v>
      </c>
      <c r="AG1225" s="12"/>
      <c r="AH1225" s="12"/>
      <c r="AI1225" s="3">
        <v>9</v>
      </c>
      <c r="AJ1225" s="14" t="s">
        <v>729</v>
      </c>
      <c r="AK1225" s="3">
        <v>5</v>
      </c>
      <c r="AL1225" s="3"/>
    </row>
    <row r="1226" spans="1:38" x14ac:dyDescent="0.3">
      <c r="A1226" s="2">
        <v>1225</v>
      </c>
      <c r="B1226" s="21" t="s">
        <v>769</v>
      </c>
      <c r="C1226" s="3" t="s">
        <v>1</v>
      </c>
      <c r="D1226" s="3" t="s">
        <v>3</v>
      </c>
      <c r="E1226" s="12"/>
      <c r="F1226" s="3">
        <v>1</v>
      </c>
      <c r="G1226" s="3"/>
      <c r="H1226" s="3"/>
      <c r="I1226" s="3"/>
      <c r="J1226" s="3"/>
      <c r="M1226" s="3"/>
      <c r="N1226" s="3"/>
      <c r="O1226" s="3"/>
      <c r="P1226" s="3"/>
      <c r="Q1226" s="3"/>
      <c r="R1226" s="3"/>
      <c r="S1226" s="3">
        <v>1</v>
      </c>
      <c r="T1226" s="3"/>
      <c r="U1226" s="3"/>
      <c r="V1226" s="3">
        <v>1</v>
      </c>
      <c r="W1226" s="3"/>
      <c r="X1226" s="12">
        <v>1</v>
      </c>
      <c r="Y1226" s="3" t="s">
        <v>3</v>
      </c>
      <c r="Z1226" s="12">
        <v>1</v>
      </c>
      <c r="AA1226" s="12"/>
      <c r="AB1226" s="12"/>
      <c r="AC1226" s="12"/>
      <c r="AD1226" s="12"/>
      <c r="AE1226" s="12"/>
      <c r="AF1226" s="12"/>
      <c r="AG1226" s="12"/>
      <c r="AH1226" s="12"/>
      <c r="AI1226" s="3">
        <v>8</v>
      </c>
      <c r="AK1226" s="3"/>
      <c r="AL1226" s="3"/>
    </row>
    <row r="1227" spans="1:38" x14ac:dyDescent="0.3">
      <c r="A1227" s="2">
        <v>1226</v>
      </c>
      <c r="B1227" s="21" t="s">
        <v>769</v>
      </c>
      <c r="C1227" s="3" t="s">
        <v>1</v>
      </c>
      <c r="D1227" s="3" t="s">
        <v>4</v>
      </c>
      <c r="E1227" s="12"/>
      <c r="F1227" s="3">
        <v>1</v>
      </c>
      <c r="G1227" s="3"/>
      <c r="H1227" s="3"/>
      <c r="I1227" s="3"/>
      <c r="J1227" s="3"/>
      <c r="M1227" s="3"/>
      <c r="N1227" s="3"/>
      <c r="O1227" s="3"/>
      <c r="P1227" s="3"/>
      <c r="Q1227" s="3"/>
      <c r="R1227" s="3"/>
      <c r="S1227" s="3"/>
      <c r="T1227" s="3"/>
      <c r="U1227" s="3"/>
      <c r="V1227" s="3">
        <v>1</v>
      </c>
      <c r="W1227" s="3"/>
      <c r="X1227" s="12">
        <v>1</v>
      </c>
      <c r="Y1227" s="3" t="s">
        <v>4</v>
      </c>
      <c r="Z1227" s="12">
        <v>1</v>
      </c>
      <c r="AA1227" s="12">
        <v>1</v>
      </c>
      <c r="AB1227" s="12"/>
      <c r="AC1227" s="12"/>
      <c r="AD1227" s="12"/>
      <c r="AE1227" s="12"/>
      <c r="AF1227" s="12"/>
      <c r="AG1227" s="12"/>
      <c r="AH1227" s="12"/>
      <c r="AI1227" s="3">
        <v>1</v>
      </c>
      <c r="AK1227" s="3"/>
      <c r="AL1227" s="3"/>
    </row>
    <row r="1228" spans="1:38" x14ac:dyDescent="0.3">
      <c r="A1228" s="2">
        <v>1227</v>
      </c>
      <c r="B1228" s="21" t="s">
        <v>769</v>
      </c>
      <c r="C1228" s="3" t="s">
        <v>1</v>
      </c>
      <c r="D1228" s="3" t="s">
        <v>3</v>
      </c>
      <c r="E1228" s="12"/>
      <c r="F1228" s="3"/>
      <c r="G1228" s="3">
        <v>1</v>
      </c>
      <c r="H1228" s="3"/>
      <c r="I1228" s="3"/>
      <c r="J1228" s="3">
        <v>1</v>
      </c>
      <c r="M1228" s="3"/>
      <c r="N1228" s="3"/>
      <c r="O1228" s="3"/>
      <c r="P1228" s="3"/>
      <c r="Q1228" s="3"/>
      <c r="R1228" s="3"/>
      <c r="S1228" s="3">
        <v>1</v>
      </c>
      <c r="T1228" s="3"/>
      <c r="U1228" s="3"/>
      <c r="V1228" s="3"/>
      <c r="W1228" s="3"/>
      <c r="X1228" s="12">
        <v>1</v>
      </c>
      <c r="Y1228" s="3" t="s">
        <v>4</v>
      </c>
      <c r="Z1228" s="12"/>
      <c r="AA1228" s="12"/>
      <c r="AB1228" s="12"/>
      <c r="AC1228" s="12"/>
      <c r="AD1228" s="12"/>
      <c r="AE1228" s="12"/>
      <c r="AF1228" s="12">
        <v>1</v>
      </c>
      <c r="AG1228" s="12"/>
      <c r="AH1228" s="12"/>
      <c r="AI1228" s="3">
        <v>9</v>
      </c>
      <c r="AJ1228" s="14" t="s">
        <v>730</v>
      </c>
      <c r="AK1228" s="3">
        <v>7</v>
      </c>
      <c r="AL1228" s="3"/>
    </row>
    <row r="1229" spans="1:38" x14ac:dyDescent="0.3">
      <c r="A1229" s="2">
        <v>1228</v>
      </c>
      <c r="B1229" s="21" t="s">
        <v>769</v>
      </c>
      <c r="C1229" s="3" t="s">
        <v>2</v>
      </c>
      <c r="D1229" s="3" t="s">
        <v>3</v>
      </c>
      <c r="E1229" s="12"/>
      <c r="F1229" s="3">
        <v>1</v>
      </c>
      <c r="G1229" s="3"/>
      <c r="H1229" s="3"/>
      <c r="I1229" s="3"/>
      <c r="J1229" s="3"/>
      <c r="M1229" s="3"/>
      <c r="N1229" s="3"/>
      <c r="O1229" s="3"/>
      <c r="P1229" s="3"/>
      <c r="Q1229" s="3"/>
      <c r="R1229" s="3"/>
      <c r="S1229" s="3">
        <v>1</v>
      </c>
      <c r="T1229" s="3"/>
      <c r="U1229" s="3"/>
      <c r="V1229" s="3"/>
      <c r="W1229" s="3"/>
      <c r="X1229" s="12">
        <v>1</v>
      </c>
      <c r="Y1229" s="3" t="s">
        <v>4</v>
      </c>
      <c r="Z1229" s="12">
        <v>1</v>
      </c>
      <c r="AA1229" s="12"/>
      <c r="AB1229" s="12"/>
      <c r="AC1229" s="12"/>
      <c r="AD1229" s="12"/>
      <c r="AE1229" s="12"/>
      <c r="AF1229" s="12"/>
      <c r="AG1229" s="12"/>
      <c r="AH1229" s="12"/>
      <c r="AI1229" s="3">
        <v>9</v>
      </c>
      <c r="AK1229" s="3"/>
      <c r="AL1229" s="3"/>
    </row>
    <row r="1230" spans="1:38" x14ac:dyDescent="0.3">
      <c r="A1230" s="2">
        <v>1229</v>
      </c>
      <c r="B1230" s="21" t="s">
        <v>769</v>
      </c>
      <c r="C1230" s="3" t="s">
        <v>2</v>
      </c>
      <c r="D1230" s="3" t="s">
        <v>4</v>
      </c>
      <c r="E1230" s="12">
        <v>1</v>
      </c>
      <c r="F1230" s="3"/>
      <c r="G1230" s="3"/>
      <c r="H1230" s="3"/>
      <c r="I1230" s="3"/>
      <c r="J1230" s="3"/>
      <c r="M1230" s="3"/>
      <c r="N1230" s="3"/>
      <c r="O1230" s="3">
        <v>1</v>
      </c>
      <c r="P1230" s="3"/>
      <c r="Q1230" s="3"/>
      <c r="R1230" s="3"/>
      <c r="S1230" s="3"/>
      <c r="T1230" s="3"/>
      <c r="U1230" s="3"/>
      <c r="V1230" s="3"/>
      <c r="W1230" s="3"/>
      <c r="X1230" s="12">
        <v>1</v>
      </c>
      <c r="Y1230" s="3" t="s">
        <v>4</v>
      </c>
      <c r="Z1230" s="12">
        <v>1</v>
      </c>
      <c r="AA1230" s="12"/>
      <c r="AB1230" s="12"/>
      <c r="AC1230" s="12"/>
      <c r="AD1230" s="12"/>
      <c r="AE1230" s="12"/>
      <c r="AF1230" s="12"/>
      <c r="AG1230" s="12"/>
      <c r="AH1230" s="12"/>
      <c r="AI1230" s="3">
        <v>7</v>
      </c>
      <c r="AK1230" s="3"/>
      <c r="AL1230" s="3"/>
    </row>
    <row r="1231" spans="1:38" x14ac:dyDescent="0.3">
      <c r="A1231" s="2">
        <v>1230</v>
      </c>
      <c r="B1231" s="21" t="s">
        <v>769</v>
      </c>
      <c r="C1231" s="3" t="s">
        <v>1</v>
      </c>
      <c r="D1231" s="3" t="s">
        <v>4</v>
      </c>
      <c r="E1231" s="12"/>
      <c r="F1231" s="3"/>
      <c r="G1231" s="3"/>
      <c r="H1231" s="3"/>
      <c r="I1231" s="3"/>
      <c r="J1231" s="3"/>
      <c r="M1231" s="3"/>
      <c r="N1231" s="3">
        <v>99</v>
      </c>
      <c r="O1231" s="3">
        <v>1</v>
      </c>
      <c r="P1231" s="3"/>
      <c r="Q1231" s="3"/>
      <c r="R1231" s="3"/>
      <c r="S1231" s="3"/>
      <c r="T1231" s="3"/>
      <c r="U1231" s="3"/>
      <c r="V1231" s="3"/>
      <c r="W1231" s="3"/>
      <c r="X1231" s="12">
        <v>3</v>
      </c>
      <c r="Y1231" s="3"/>
      <c r="Z1231" s="12">
        <v>1</v>
      </c>
      <c r="AA1231" s="12"/>
      <c r="AB1231" s="12"/>
      <c r="AC1231" s="12"/>
      <c r="AD1231" s="12"/>
      <c r="AE1231" s="12"/>
      <c r="AF1231" s="12"/>
      <c r="AG1231" s="12"/>
      <c r="AH1231" s="12"/>
      <c r="AI1231" s="3">
        <v>10</v>
      </c>
      <c r="AJ1231" s="14" t="s">
        <v>731</v>
      </c>
      <c r="AK1231" s="3">
        <v>1</v>
      </c>
      <c r="AL1231" s="3"/>
    </row>
    <row r="1232" spans="1:38" x14ac:dyDescent="0.3">
      <c r="A1232" s="2">
        <v>1231</v>
      </c>
      <c r="B1232" s="21" t="s">
        <v>769</v>
      </c>
      <c r="C1232" s="3" t="s">
        <v>1</v>
      </c>
      <c r="D1232" s="3" t="s">
        <v>3</v>
      </c>
      <c r="E1232" s="12">
        <v>1</v>
      </c>
      <c r="F1232" s="3"/>
      <c r="G1232" s="3"/>
      <c r="H1232" s="3"/>
      <c r="I1232" s="3"/>
      <c r="J1232" s="3"/>
      <c r="M1232" s="3"/>
      <c r="N1232" s="3"/>
      <c r="O1232" s="3"/>
      <c r="P1232" s="3"/>
      <c r="Q1232" s="3"/>
      <c r="R1232" s="3"/>
      <c r="S1232" s="3"/>
      <c r="T1232" s="3"/>
      <c r="U1232" s="3">
        <v>1</v>
      </c>
      <c r="V1232" s="3"/>
      <c r="W1232" s="3"/>
      <c r="X1232" s="12">
        <v>1</v>
      </c>
      <c r="Y1232" s="3" t="s">
        <v>4</v>
      </c>
      <c r="Z1232" s="12"/>
      <c r="AA1232" s="12"/>
      <c r="AB1232" s="12"/>
      <c r="AC1232" s="12"/>
      <c r="AD1232" s="12"/>
      <c r="AE1232" s="12"/>
      <c r="AF1232" s="12">
        <v>1</v>
      </c>
      <c r="AG1232" s="12"/>
      <c r="AH1232" s="12"/>
      <c r="AI1232" s="3">
        <v>10</v>
      </c>
      <c r="AK1232" s="3"/>
      <c r="AL1232" s="3"/>
    </row>
    <row r="1233" spans="1:38" x14ac:dyDescent="0.3">
      <c r="A1233" s="2">
        <v>1232</v>
      </c>
      <c r="B1233" s="21" t="s">
        <v>769</v>
      </c>
      <c r="C1233" s="3" t="s">
        <v>2</v>
      </c>
      <c r="D1233" s="3" t="s">
        <v>3</v>
      </c>
      <c r="E1233" s="12"/>
      <c r="F1233" s="3">
        <v>1</v>
      </c>
      <c r="G1233" s="3"/>
      <c r="H1233" s="3"/>
      <c r="I1233" s="3"/>
      <c r="J1233" s="3"/>
      <c r="M1233" s="3"/>
      <c r="N1233" s="3"/>
      <c r="O1233" s="3"/>
      <c r="P1233" s="3"/>
      <c r="Q1233" s="3"/>
      <c r="R1233" s="3"/>
      <c r="S1233" s="3"/>
      <c r="T1233" s="3"/>
      <c r="U1233" s="3">
        <v>1</v>
      </c>
      <c r="V1233" s="3"/>
      <c r="W1233" s="3"/>
      <c r="X1233" s="12">
        <v>1</v>
      </c>
      <c r="Y1233" s="3" t="s">
        <v>4</v>
      </c>
      <c r="Z1233" s="12"/>
      <c r="AA1233" s="12"/>
      <c r="AB1233" s="12"/>
      <c r="AC1233" s="12"/>
      <c r="AD1233" s="12"/>
      <c r="AE1233" s="12">
        <v>1</v>
      </c>
      <c r="AF1233" s="12"/>
      <c r="AG1233" s="12"/>
      <c r="AH1233" s="12"/>
      <c r="AI1233" s="3">
        <v>10</v>
      </c>
      <c r="AK1233" s="3"/>
      <c r="AL1233" s="3"/>
    </row>
    <row r="1234" spans="1:38" x14ac:dyDescent="0.3">
      <c r="A1234" s="2">
        <v>1233</v>
      </c>
      <c r="B1234" s="21" t="s">
        <v>769</v>
      </c>
      <c r="C1234" s="3" t="s">
        <v>2</v>
      </c>
      <c r="D1234" s="3" t="s">
        <v>4</v>
      </c>
      <c r="E1234" s="12"/>
      <c r="F1234" s="3"/>
      <c r="G1234" s="3"/>
      <c r="H1234" s="3">
        <v>1</v>
      </c>
      <c r="I1234" s="3"/>
      <c r="J1234" s="3"/>
      <c r="M1234" s="3"/>
      <c r="N1234" s="3"/>
      <c r="O1234" s="3"/>
      <c r="P1234" s="3">
        <v>1</v>
      </c>
      <c r="Q1234" s="3"/>
      <c r="R1234" s="3"/>
      <c r="S1234" s="3"/>
      <c r="T1234" s="3"/>
      <c r="U1234" s="3"/>
      <c r="V1234" s="3"/>
      <c r="W1234" s="3"/>
      <c r="X1234" s="12">
        <v>1</v>
      </c>
      <c r="Y1234" s="3" t="s">
        <v>3</v>
      </c>
      <c r="Z1234" s="12"/>
      <c r="AA1234" s="12"/>
      <c r="AB1234" s="12"/>
      <c r="AC1234" s="12"/>
      <c r="AD1234" s="12"/>
      <c r="AE1234" s="12"/>
      <c r="AF1234" s="12"/>
      <c r="AG1234" s="12"/>
      <c r="AH1234" s="12">
        <v>1</v>
      </c>
      <c r="AI1234" s="3">
        <v>10</v>
      </c>
      <c r="AK1234" s="3"/>
      <c r="AL1234" s="3"/>
    </row>
    <row r="1235" spans="1:38" x14ac:dyDescent="0.3">
      <c r="A1235" s="2">
        <v>1234</v>
      </c>
      <c r="B1235" s="21" t="s">
        <v>769</v>
      </c>
      <c r="C1235" s="3" t="s">
        <v>1</v>
      </c>
      <c r="D1235" s="3" t="s">
        <v>3</v>
      </c>
      <c r="E1235" s="12"/>
      <c r="F1235" s="3">
        <v>1</v>
      </c>
      <c r="G1235" s="3"/>
      <c r="H1235" s="3"/>
      <c r="I1235" s="3"/>
      <c r="J1235" s="3"/>
      <c r="M1235" s="3"/>
      <c r="N1235" s="3"/>
      <c r="O1235" s="3"/>
      <c r="P1235" s="3"/>
      <c r="Q1235" s="3"/>
      <c r="R1235" s="3"/>
      <c r="S1235" s="3"/>
      <c r="T1235" s="3"/>
      <c r="U1235" s="3"/>
      <c r="V1235" s="3">
        <v>1</v>
      </c>
      <c r="W1235" s="3"/>
      <c r="X1235" s="12">
        <v>1</v>
      </c>
      <c r="Y1235" s="3" t="s">
        <v>4</v>
      </c>
      <c r="Z1235" s="12">
        <v>1</v>
      </c>
      <c r="AA1235" s="12">
        <v>1</v>
      </c>
      <c r="AB1235" s="12"/>
      <c r="AC1235" s="12"/>
      <c r="AD1235" s="12">
        <v>1</v>
      </c>
      <c r="AE1235" s="12"/>
      <c r="AF1235" s="12"/>
      <c r="AG1235" s="12">
        <v>1</v>
      </c>
      <c r="AH1235" s="12"/>
      <c r="AI1235" s="3">
        <v>8</v>
      </c>
      <c r="AJ1235" s="14" t="s">
        <v>732</v>
      </c>
      <c r="AK1235" s="3">
        <v>13</v>
      </c>
      <c r="AL1235" s="3"/>
    </row>
    <row r="1236" spans="1:38" x14ac:dyDescent="0.3">
      <c r="A1236" s="2">
        <v>1235</v>
      </c>
      <c r="B1236" s="21" t="s">
        <v>769</v>
      </c>
      <c r="C1236" s="3" t="s">
        <v>2</v>
      </c>
      <c r="D1236" s="3" t="s">
        <v>4</v>
      </c>
      <c r="E1236" s="12"/>
      <c r="F1236" s="3">
        <v>1</v>
      </c>
      <c r="G1236" s="3"/>
      <c r="H1236" s="3"/>
      <c r="I1236" s="3"/>
      <c r="J1236" s="3"/>
      <c r="M1236" s="3"/>
      <c r="N1236" s="3"/>
      <c r="O1236" s="3"/>
      <c r="P1236" s="3"/>
      <c r="Q1236" s="3"/>
      <c r="R1236" s="3"/>
      <c r="S1236" s="3"/>
      <c r="T1236" s="3"/>
      <c r="U1236" s="3">
        <v>1</v>
      </c>
      <c r="V1236" s="3"/>
      <c r="W1236" s="3"/>
      <c r="X1236" s="12">
        <v>1</v>
      </c>
      <c r="Y1236" s="3" t="s">
        <v>4</v>
      </c>
      <c r="Z1236" s="12"/>
      <c r="AA1236" s="12"/>
      <c r="AB1236" s="12"/>
      <c r="AC1236" s="12"/>
      <c r="AD1236" s="12"/>
      <c r="AE1236" s="12"/>
      <c r="AF1236" s="12"/>
      <c r="AG1236" s="12"/>
      <c r="AH1236" s="12">
        <v>1</v>
      </c>
      <c r="AI1236" s="3">
        <v>10</v>
      </c>
      <c r="AK1236" s="3"/>
      <c r="AL1236" s="3"/>
    </row>
    <row r="1237" spans="1:38" x14ac:dyDescent="0.3">
      <c r="A1237" s="2">
        <v>1236</v>
      </c>
      <c r="B1237" s="21" t="s">
        <v>769</v>
      </c>
      <c r="C1237" s="3" t="s">
        <v>2</v>
      </c>
      <c r="D1237" s="3" t="s">
        <v>4</v>
      </c>
      <c r="E1237" s="12"/>
      <c r="F1237" s="3">
        <v>1</v>
      </c>
      <c r="G1237" s="3"/>
      <c r="H1237" s="3"/>
      <c r="I1237" s="3"/>
      <c r="J1237" s="3"/>
      <c r="M1237" s="3"/>
      <c r="N1237" s="3"/>
      <c r="O1237" s="3">
        <v>1</v>
      </c>
      <c r="P1237" s="3"/>
      <c r="Q1237" s="3"/>
      <c r="R1237" s="3"/>
      <c r="S1237" s="3"/>
      <c r="T1237" s="3"/>
      <c r="U1237" s="3"/>
      <c r="V1237" s="3"/>
      <c r="W1237" s="3"/>
      <c r="X1237" s="12">
        <v>1</v>
      </c>
      <c r="Y1237" s="3" t="s">
        <v>4</v>
      </c>
      <c r="Z1237" s="12"/>
      <c r="AA1237" s="12"/>
      <c r="AB1237" s="12"/>
      <c r="AC1237" s="12"/>
      <c r="AD1237" s="12"/>
      <c r="AE1237" s="12"/>
      <c r="AF1237" s="12"/>
      <c r="AG1237" s="12"/>
      <c r="AH1237" s="12">
        <v>1</v>
      </c>
      <c r="AI1237" s="3">
        <v>8</v>
      </c>
      <c r="AK1237" s="3"/>
      <c r="AL1237" s="3"/>
    </row>
    <row r="1238" spans="1:38" x14ac:dyDescent="0.3">
      <c r="A1238" s="2">
        <v>1237</v>
      </c>
      <c r="B1238" s="21" t="s">
        <v>769</v>
      </c>
      <c r="C1238" s="3" t="s">
        <v>2</v>
      </c>
      <c r="D1238" s="3" t="s">
        <v>3</v>
      </c>
      <c r="E1238" s="12"/>
      <c r="F1238" s="3"/>
      <c r="G1238" s="3"/>
      <c r="H1238" s="3"/>
      <c r="I1238" s="3"/>
      <c r="J1238" s="3"/>
      <c r="M1238" s="3">
        <v>1</v>
      </c>
      <c r="N1238" s="3"/>
      <c r="O1238" s="3"/>
      <c r="P1238" s="3"/>
      <c r="Q1238" s="3"/>
      <c r="R1238" s="3"/>
      <c r="S1238" s="3"/>
      <c r="T1238" s="3"/>
      <c r="U1238" s="3">
        <v>1</v>
      </c>
      <c r="V1238" s="3"/>
      <c r="W1238" s="3"/>
      <c r="X1238" s="12">
        <v>1</v>
      </c>
      <c r="Y1238" s="3" t="s">
        <v>4</v>
      </c>
      <c r="Z1238" s="12"/>
      <c r="AA1238" s="12"/>
      <c r="AB1238" s="12"/>
      <c r="AC1238" s="12"/>
      <c r="AD1238" s="12"/>
      <c r="AE1238" s="12"/>
      <c r="AF1238" s="12"/>
      <c r="AG1238" s="12"/>
      <c r="AH1238" s="12">
        <v>1</v>
      </c>
      <c r="AI1238" s="3">
        <v>9</v>
      </c>
      <c r="AJ1238" s="14" t="s">
        <v>733</v>
      </c>
      <c r="AK1238" s="3">
        <v>2</v>
      </c>
      <c r="AL1238" s="3"/>
    </row>
    <row r="1239" spans="1:38" x14ac:dyDescent="0.3">
      <c r="A1239" s="2">
        <v>1238</v>
      </c>
      <c r="B1239" s="21" t="s">
        <v>769</v>
      </c>
      <c r="C1239" s="3" t="s">
        <v>1</v>
      </c>
      <c r="D1239" s="3" t="s">
        <v>3</v>
      </c>
      <c r="E1239" s="12">
        <v>1</v>
      </c>
      <c r="F1239" s="3"/>
      <c r="G1239" s="3"/>
      <c r="H1239" s="3"/>
      <c r="I1239" s="3"/>
      <c r="J1239" s="3"/>
      <c r="M1239" s="3"/>
      <c r="N1239" s="3"/>
      <c r="O1239" s="3"/>
      <c r="P1239" s="3"/>
      <c r="Q1239" s="3">
        <v>1</v>
      </c>
      <c r="R1239" s="3">
        <v>1</v>
      </c>
      <c r="S1239" s="3">
        <v>1</v>
      </c>
      <c r="T1239" s="3"/>
      <c r="U1239" s="3"/>
      <c r="V1239" s="3"/>
      <c r="W1239" s="3"/>
      <c r="X1239" s="12">
        <v>1</v>
      </c>
      <c r="Y1239" s="3" t="s">
        <v>4</v>
      </c>
      <c r="Z1239" s="12"/>
      <c r="AA1239" s="12"/>
      <c r="AB1239" s="12"/>
      <c r="AC1239" s="12"/>
      <c r="AD1239" s="12">
        <v>1</v>
      </c>
      <c r="AE1239" s="12"/>
      <c r="AF1239" s="12"/>
      <c r="AG1239" s="12"/>
      <c r="AH1239" s="12"/>
      <c r="AI1239" s="3">
        <v>9</v>
      </c>
      <c r="AK1239" s="3"/>
      <c r="AL1239" s="3"/>
    </row>
    <row r="1240" spans="1:38" x14ac:dyDescent="0.3">
      <c r="A1240" s="2">
        <v>1239</v>
      </c>
      <c r="B1240" s="21" t="s">
        <v>769</v>
      </c>
      <c r="C1240" s="3" t="s">
        <v>1</v>
      </c>
      <c r="D1240" s="3" t="s">
        <v>3</v>
      </c>
      <c r="E1240" s="12"/>
      <c r="F1240" s="3"/>
      <c r="G1240" s="3"/>
      <c r="H1240" s="3"/>
      <c r="I1240" s="3"/>
      <c r="J1240" s="3"/>
      <c r="M1240" s="3">
        <v>1</v>
      </c>
      <c r="N1240" s="3"/>
      <c r="O1240" s="3"/>
      <c r="P1240" s="3"/>
      <c r="Q1240" s="3"/>
      <c r="R1240" s="3"/>
      <c r="S1240" s="3"/>
      <c r="T1240" s="3"/>
      <c r="U1240" s="3"/>
      <c r="V1240" s="3">
        <v>1</v>
      </c>
      <c r="W1240" s="3"/>
      <c r="X1240" s="12">
        <v>1</v>
      </c>
      <c r="Y1240" s="3" t="s">
        <v>4</v>
      </c>
      <c r="Z1240" s="12">
        <v>1</v>
      </c>
      <c r="AA1240" s="12">
        <v>1</v>
      </c>
      <c r="AB1240" s="12"/>
      <c r="AC1240" s="12"/>
      <c r="AD1240" s="12">
        <v>1</v>
      </c>
      <c r="AE1240" s="12">
        <v>1</v>
      </c>
      <c r="AF1240" s="12">
        <v>1</v>
      </c>
      <c r="AG1240" s="12">
        <v>1</v>
      </c>
      <c r="AH1240" s="12"/>
      <c r="AI1240" s="3">
        <v>0</v>
      </c>
      <c r="AK1240" s="3"/>
      <c r="AL1240" s="3"/>
    </row>
    <row r="1241" spans="1:38" x14ac:dyDescent="0.3">
      <c r="A1241" s="2">
        <v>1240</v>
      </c>
      <c r="B1241" s="21" t="s">
        <v>769</v>
      </c>
      <c r="C1241" s="3" t="s">
        <v>1</v>
      </c>
      <c r="D1241" s="3" t="s">
        <v>4</v>
      </c>
      <c r="E1241" s="12"/>
      <c r="F1241" s="3"/>
      <c r="G1241" s="3"/>
      <c r="H1241" s="3"/>
      <c r="I1241" s="3"/>
      <c r="J1241" s="3"/>
      <c r="M1241" s="3">
        <v>1</v>
      </c>
      <c r="N1241" s="3"/>
      <c r="O1241" s="3">
        <v>1</v>
      </c>
      <c r="P1241" s="3"/>
      <c r="Q1241" s="3"/>
      <c r="R1241" s="3"/>
      <c r="S1241" s="3"/>
      <c r="T1241" s="3"/>
      <c r="U1241" s="3"/>
      <c r="V1241" s="3"/>
      <c r="W1241" s="3"/>
      <c r="X1241" s="12">
        <v>1</v>
      </c>
      <c r="Y1241" s="3" t="s">
        <v>4</v>
      </c>
      <c r="Z1241" s="12"/>
      <c r="AA1241" s="12"/>
      <c r="AB1241" s="12"/>
      <c r="AC1241" s="12"/>
      <c r="AD1241" s="12"/>
      <c r="AE1241" s="12"/>
      <c r="AF1241" s="12"/>
      <c r="AG1241" s="12"/>
      <c r="AH1241" s="12"/>
      <c r="AI1241" s="3">
        <v>10</v>
      </c>
      <c r="AK1241" s="3"/>
      <c r="AL1241" s="3"/>
    </row>
    <row r="1242" spans="1:38" x14ac:dyDescent="0.3">
      <c r="A1242" s="2">
        <v>1241</v>
      </c>
      <c r="B1242" s="21" t="s">
        <v>769</v>
      </c>
      <c r="C1242" s="3" t="s">
        <v>2</v>
      </c>
      <c r="D1242" s="3" t="s">
        <v>3</v>
      </c>
      <c r="E1242" s="12"/>
      <c r="F1242" s="3"/>
      <c r="G1242" s="3">
        <v>1</v>
      </c>
      <c r="H1242" s="3"/>
      <c r="I1242" s="3"/>
      <c r="J1242" s="3"/>
      <c r="M1242" s="3"/>
      <c r="N1242" s="3"/>
      <c r="O1242" s="3">
        <v>1</v>
      </c>
      <c r="P1242" s="3"/>
      <c r="Q1242" s="3"/>
      <c r="R1242" s="3"/>
      <c r="S1242" s="3"/>
      <c r="T1242" s="3"/>
      <c r="U1242" s="3"/>
      <c r="V1242" s="3"/>
      <c r="W1242" s="3"/>
      <c r="X1242" s="12">
        <v>1</v>
      </c>
      <c r="Y1242" s="3" t="s">
        <v>3</v>
      </c>
      <c r="Z1242" s="12"/>
      <c r="AA1242" s="12"/>
      <c r="AB1242" s="12"/>
      <c r="AC1242" s="12"/>
      <c r="AD1242" s="12">
        <v>1</v>
      </c>
      <c r="AE1242" s="12"/>
      <c r="AF1242" s="12"/>
      <c r="AG1242" s="12"/>
      <c r="AH1242" s="12"/>
      <c r="AI1242" s="3">
        <v>10</v>
      </c>
      <c r="AJ1242" s="14" t="s">
        <v>734</v>
      </c>
      <c r="AK1242" s="3">
        <v>0</v>
      </c>
      <c r="AL1242" s="3"/>
    </row>
    <row r="1243" spans="1:38" x14ac:dyDescent="0.3">
      <c r="A1243" s="2">
        <v>1242</v>
      </c>
      <c r="B1243" s="21" t="s">
        <v>769</v>
      </c>
      <c r="C1243" s="3" t="s">
        <v>1</v>
      </c>
      <c r="D1243" s="3" t="s">
        <v>3</v>
      </c>
      <c r="E1243" s="12"/>
      <c r="F1243" s="3">
        <v>1</v>
      </c>
      <c r="G1243" s="3"/>
      <c r="H1243" s="3"/>
      <c r="I1243" s="3"/>
      <c r="J1243" s="3"/>
      <c r="M1243" s="3"/>
      <c r="N1243" s="3"/>
      <c r="O1243" s="3">
        <v>1</v>
      </c>
      <c r="P1243" s="3"/>
      <c r="Q1243" s="3"/>
      <c r="R1243" s="3"/>
      <c r="S1243" s="3"/>
      <c r="T1243" s="3"/>
      <c r="U1243" s="3"/>
      <c r="V1243" s="3"/>
      <c r="W1243" s="3"/>
      <c r="X1243" s="12">
        <v>1</v>
      </c>
      <c r="Y1243" s="3" t="s">
        <v>4</v>
      </c>
      <c r="Z1243" s="12"/>
      <c r="AA1243" s="12"/>
      <c r="AB1243" s="12"/>
      <c r="AC1243" s="12"/>
      <c r="AD1243" s="12">
        <v>1</v>
      </c>
      <c r="AE1243" s="12"/>
      <c r="AF1243" s="12"/>
      <c r="AG1243" s="12"/>
      <c r="AH1243" s="12"/>
      <c r="AI1243" s="3">
        <v>1</v>
      </c>
      <c r="AJ1243" s="14" t="s">
        <v>735</v>
      </c>
      <c r="AK1243" s="3">
        <v>2</v>
      </c>
      <c r="AL1243" s="3"/>
    </row>
    <row r="1244" spans="1:38" x14ac:dyDescent="0.3">
      <c r="A1244" s="2">
        <v>1243</v>
      </c>
      <c r="B1244" s="21" t="s">
        <v>769</v>
      </c>
      <c r="C1244" s="3" t="s">
        <v>2</v>
      </c>
      <c r="D1244" s="3" t="s">
        <v>3</v>
      </c>
      <c r="E1244" s="12"/>
      <c r="F1244" s="3">
        <v>1</v>
      </c>
      <c r="G1244" s="3"/>
      <c r="H1244" s="3"/>
      <c r="I1244" s="3"/>
      <c r="J1244" s="3"/>
      <c r="M1244" s="3">
        <v>1</v>
      </c>
      <c r="N1244" s="3"/>
      <c r="O1244" s="3"/>
      <c r="P1244" s="3"/>
      <c r="Q1244" s="3"/>
      <c r="R1244" s="3"/>
      <c r="S1244" s="3"/>
      <c r="T1244" s="3"/>
      <c r="U1244" s="3">
        <v>1</v>
      </c>
      <c r="V1244" s="3"/>
      <c r="W1244" s="3"/>
      <c r="X1244" s="12">
        <v>1</v>
      </c>
      <c r="Y1244" s="3" t="s">
        <v>4</v>
      </c>
      <c r="Z1244" s="12"/>
      <c r="AA1244" s="12"/>
      <c r="AB1244" s="12"/>
      <c r="AC1244" s="12"/>
      <c r="AD1244" s="12">
        <v>1</v>
      </c>
      <c r="AE1244" s="12"/>
      <c r="AF1244" s="12"/>
      <c r="AG1244" s="12"/>
      <c r="AH1244" s="12">
        <v>1</v>
      </c>
      <c r="AI1244" s="3">
        <v>10</v>
      </c>
      <c r="AJ1244" s="14" t="s">
        <v>736</v>
      </c>
      <c r="AK1244" s="3">
        <v>0</v>
      </c>
      <c r="AL1244" s="3"/>
    </row>
    <row r="1245" spans="1:38" x14ac:dyDescent="0.3">
      <c r="A1245" s="2">
        <v>1244</v>
      </c>
      <c r="B1245" s="21" t="s">
        <v>769</v>
      </c>
      <c r="C1245" s="3" t="s">
        <v>2</v>
      </c>
      <c r="D1245" s="3" t="s">
        <v>3</v>
      </c>
      <c r="E1245" s="12"/>
      <c r="F1245" s="3"/>
      <c r="G1245" s="3"/>
      <c r="H1245" s="3"/>
      <c r="I1245" s="3"/>
      <c r="J1245" s="3"/>
      <c r="M1245" s="3">
        <v>1</v>
      </c>
      <c r="N1245" s="3"/>
      <c r="O1245" s="3"/>
      <c r="P1245" s="3"/>
      <c r="Q1245" s="3"/>
      <c r="R1245" s="3"/>
      <c r="S1245" s="3"/>
      <c r="T1245" s="3"/>
      <c r="U1245" s="3">
        <v>1</v>
      </c>
      <c r="V1245" s="3"/>
      <c r="W1245" s="3"/>
      <c r="X1245" s="12">
        <v>1</v>
      </c>
      <c r="Y1245" s="3" t="s">
        <v>4</v>
      </c>
      <c r="Z1245" s="12"/>
      <c r="AA1245" s="12"/>
      <c r="AB1245" s="12"/>
      <c r="AC1245" s="12"/>
      <c r="AD1245" s="12"/>
      <c r="AE1245" s="12"/>
      <c r="AF1245" s="12"/>
      <c r="AG1245" s="12">
        <v>1</v>
      </c>
      <c r="AH1245" s="12"/>
      <c r="AI1245" s="3">
        <v>8</v>
      </c>
      <c r="AJ1245" s="14" t="s">
        <v>737</v>
      </c>
      <c r="AK1245" s="3">
        <v>5</v>
      </c>
      <c r="AL1245" s="3"/>
    </row>
    <row r="1246" spans="1:38" x14ac:dyDescent="0.3">
      <c r="A1246" s="2">
        <v>1245</v>
      </c>
      <c r="B1246" s="21" t="s">
        <v>769</v>
      </c>
      <c r="C1246" s="3" t="s">
        <v>1</v>
      </c>
      <c r="D1246" s="3" t="s">
        <v>3</v>
      </c>
      <c r="E1246" s="12"/>
      <c r="F1246" s="3">
        <v>1</v>
      </c>
      <c r="G1246" s="3"/>
      <c r="H1246" s="3"/>
      <c r="I1246" s="3"/>
      <c r="J1246" s="3"/>
      <c r="M1246" s="3"/>
      <c r="N1246" s="3"/>
      <c r="O1246" s="3">
        <v>1</v>
      </c>
      <c r="P1246" s="3"/>
      <c r="Q1246" s="3"/>
      <c r="R1246" s="3"/>
      <c r="S1246" s="3"/>
      <c r="T1246" s="3"/>
      <c r="U1246" s="3"/>
      <c r="V1246" s="3"/>
      <c r="W1246" s="3"/>
      <c r="X1246" s="12">
        <v>1</v>
      </c>
      <c r="Y1246" s="3" t="s">
        <v>4</v>
      </c>
      <c r="Z1246" s="12"/>
      <c r="AA1246" s="12"/>
      <c r="AB1246" s="12"/>
      <c r="AC1246" s="12"/>
      <c r="AD1246" s="12"/>
      <c r="AE1246" s="12"/>
      <c r="AF1246" s="12"/>
      <c r="AG1246" s="12">
        <v>1</v>
      </c>
      <c r="AH1246" s="12"/>
      <c r="AI1246" s="3">
        <v>10</v>
      </c>
      <c r="AK1246" s="3"/>
      <c r="AL1246" s="3"/>
    </row>
    <row r="1247" spans="1:38" x14ac:dyDescent="0.3">
      <c r="A1247" s="2">
        <v>1246</v>
      </c>
      <c r="B1247" s="21" t="s">
        <v>769</v>
      </c>
      <c r="C1247" s="3" t="s">
        <v>1</v>
      </c>
      <c r="D1247" s="3" t="s">
        <v>3</v>
      </c>
      <c r="E1247" s="12"/>
      <c r="F1247" s="3">
        <v>1</v>
      </c>
      <c r="G1247" s="3"/>
      <c r="H1247" s="3"/>
      <c r="I1247" s="3"/>
      <c r="J1247" s="3"/>
      <c r="M1247" s="3"/>
      <c r="N1247" s="3"/>
      <c r="O1247" s="3">
        <v>1</v>
      </c>
      <c r="P1247" s="3"/>
      <c r="Q1247" s="3">
        <v>1</v>
      </c>
      <c r="R1247" s="3"/>
      <c r="S1247" s="3"/>
      <c r="T1247" s="3"/>
      <c r="U1247" s="3"/>
      <c r="V1247" s="3"/>
      <c r="W1247" s="3"/>
      <c r="X1247" s="12">
        <v>1</v>
      </c>
      <c r="Y1247" s="3" t="s">
        <v>4</v>
      </c>
      <c r="Z1247" s="12">
        <v>1</v>
      </c>
      <c r="AA1247" s="12"/>
      <c r="AB1247" s="12"/>
      <c r="AC1247" s="12"/>
      <c r="AD1247" s="12"/>
      <c r="AE1247" s="12"/>
      <c r="AF1247" s="12"/>
      <c r="AG1247" s="12"/>
      <c r="AH1247" s="12"/>
      <c r="AI1247" s="3">
        <v>10</v>
      </c>
      <c r="AK1247" s="3"/>
      <c r="AL1247" s="3"/>
    </row>
    <row r="1248" spans="1:38" x14ac:dyDescent="0.3">
      <c r="A1248" s="2">
        <v>1247</v>
      </c>
      <c r="B1248" s="21" t="s">
        <v>769</v>
      </c>
      <c r="C1248" s="3" t="s">
        <v>2</v>
      </c>
      <c r="D1248" s="3" t="s">
        <v>4</v>
      </c>
      <c r="E1248" s="12"/>
      <c r="F1248" s="3"/>
      <c r="G1248" s="3"/>
      <c r="H1248" s="3"/>
      <c r="I1248" s="3"/>
      <c r="J1248" s="3"/>
      <c r="M1248" s="3">
        <v>1</v>
      </c>
      <c r="N1248" s="3"/>
      <c r="O1248" s="3">
        <v>1</v>
      </c>
      <c r="P1248" s="3"/>
      <c r="Q1248" s="3"/>
      <c r="R1248" s="3"/>
      <c r="S1248" s="3"/>
      <c r="T1248" s="3"/>
      <c r="U1248" s="3"/>
      <c r="V1248" s="3"/>
      <c r="W1248" s="3"/>
      <c r="X1248" s="12">
        <v>1</v>
      </c>
      <c r="Y1248" s="3" t="s">
        <v>3</v>
      </c>
      <c r="Z1248" s="12"/>
      <c r="AA1248" s="12"/>
      <c r="AB1248" s="12"/>
      <c r="AC1248" s="12"/>
      <c r="AD1248" s="12"/>
      <c r="AE1248" s="12"/>
      <c r="AF1248" s="12"/>
      <c r="AG1248" s="12"/>
      <c r="AH1248" s="12"/>
      <c r="AI1248" s="3">
        <v>9</v>
      </c>
      <c r="AJ1248" s="14" t="s">
        <v>738</v>
      </c>
      <c r="AK1248" s="3">
        <v>0</v>
      </c>
      <c r="AL1248" s="3"/>
    </row>
    <row r="1249" spans="1:38" x14ac:dyDescent="0.3">
      <c r="A1249" s="2">
        <v>1248</v>
      </c>
      <c r="B1249" s="21" t="s">
        <v>769</v>
      </c>
      <c r="C1249" s="3" t="s">
        <v>1</v>
      </c>
      <c r="D1249" s="3" t="s">
        <v>3</v>
      </c>
      <c r="E1249" s="12"/>
      <c r="F1249" s="3">
        <v>1</v>
      </c>
      <c r="G1249" s="3"/>
      <c r="H1249" s="3"/>
      <c r="I1249" s="3"/>
      <c r="J1249" s="3"/>
      <c r="M1249" s="3"/>
      <c r="N1249" s="3"/>
      <c r="O1249" s="3">
        <v>1</v>
      </c>
      <c r="P1249" s="3"/>
      <c r="Q1249" s="3"/>
      <c r="R1249" s="3"/>
      <c r="S1249" s="3"/>
      <c r="T1249" s="3"/>
      <c r="U1249" s="3"/>
      <c r="V1249" s="3"/>
      <c r="W1249" s="3">
        <v>1</v>
      </c>
      <c r="X1249" s="12">
        <v>1</v>
      </c>
      <c r="Y1249" s="3" t="s">
        <v>4</v>
      </c>
      <c r="Z1249" s="12">
        <v>1</v>
      </c>
      <c r="AA1249" s="12"/>
      <c r="AB1249" s="12"/>
      <c r="AC1249" s="12"/>
      <c r="AD1249" s="12"/>
      <c r="AE1249" s="12"/>
      <c r="AF1249" s="12"/>
      <c r="AG1249" s="12"/>
      <c r="AH1249" s="12"/>
      <c r="AI1249" s="3">
        <v>10</v>
      </c>
      <c r="AJ1249" s="14" t="s">
        <v>739</v>
      </c>
      <c r="AK1249" s="3">
        <v>0</v>
      </c>
      <c r="AL1249" s="3"/>
    </row>
    <row r="1250" spans="1:38" x14ac:dyDescent="0.3">
      <c r="A1250" s="2">
        <v>1249</v>
      </c>
      <c r="B1250" s="21" t="s">
        <v>769</v>
      </c>
      <c r="C1250" s="3" t="s">
        <v>1</v>
      </c>
      <c r="D1250" s="3" t="s">
        <v>3</v>
      </c>
      <c r="E1250" s="12"/>
      <c r="F1250" s="3">
        <v>1</v>
      </c>
      <c r="G1250" s="3"/>
      <c r="H1250" s="3"/>
      <c r="I1250" s="3"/>
      <c r="J1250" s="3"/>
      <c r="M1250" s="3"/>
      <c r="N1250" s="3"/>
      <c r="O1250" s="3"/>
      <c r="P1250" s="3"/>
      <c r="Q1250" s="3">
        <v>1</v>
      </c>
      <c r="R1250" s="3"/>
      <c r="S1250" s="3"/>
      <c r="T1250" s="3"/>
      <c r="U1250" s="3"/>
      <c r="V1250" s="3">
        <v>1</v>
      </c>
      <c r="W1250" s="3"/>
      <c r="X1250" s="12">
        <v>1</v>
      </c>
      <c r="Y1250" s="3" t="s">
        <v>4</v>
      </c>
      <c r="Z1250" s="12"/>
      <c r="AA1250" s="12"/>
      <c r="AB1250" s="12"/>
      <c r="AC1250" s="12"/>
      <c r="AD1250" s="12"/>
      <c r="AE1250" s="12"/>
      <c r="AF1250" s="12">
        <v>1</v>
      </c>
      <c r="AG1250" s="12"/>
      <c r="AH1250" s="12"/>
      <c r="AI1250" s="3">
        <v>5</v>
      </c>
      <c r="AJ1250" s="14" t="s">
        <v>740</v>
      </c>
      <c r="AK1250" s="3">
        <v>13</v>
      </c>
      <c r="AL1250" s="3"/>
    </row>
    <row r="1251" spans="1:38" x14ac:dyDescent="0.3">
      <c r="A1251" s="2">
        <v>1250</v>
      </c>
      <c r="B1251" s="21" t="s">
        <v>769</v>
      </c>
      <c r="C1251" s="3" t="s">
        <v>2</v>
      </c>
      <c r="D1251" s="3" t="s">
        <v>4</v>
      </c>
      <c r="E1251" s="12"/>
      <c r="F1251" s="3">
        <v>1</v>
      </c>
      <c r="G1251" s="3"/>
      <c r="H1251" s="3"/>
      <c r="I1251" s="3"/>
      <c r="J1251" s="3"/>
      <c r="M1251" s="3"/>
      <c r="N1251" s="3"/>
      <c r="O1251" s="3"/>
      <c r="P1251" s="3"/>
      <c r="Q1251" s="3"/>
      <c r="R1251" s="3"/>
      <c r="S1251" s="3"/>
      <c r="T1251" s="3"/>
      <c r="U1251" s="3">
        <v>1</v>
      </c>
      <c r="V1251" s="3"/>
      <c r="W1251" s="3"/>
      <c r="X1251" s="12">
        <v>1</v>
      </c>
      <c r="Y1251" s="3" t="s">
        <v>3</v>
      </c>
      <c r="Z1251" s="12"/>
      <c r="AA1251" s="12"/>
      <c r="AB1251" s="12"/>
      <c r="AC1251" s="12"/>
      <c r="AD1251" s="12">
        <v>1</v>
      </c>
      <c r="AE1251" s="12"/>
      <c r="AF1251" s="12"/>
      <c r="AG1251" s="12"/>
      <c r="AH1251" s="12"/>
      <c r="AI1251" s="3">
        <v>10</v>
      </c>
      <c r="AK1251" s="3"/>
      <c r="AL1251" s="3"/>
    </row>
    <row r="1252" spans="1:38" x14ac:dyDescent="0.3">
      <c r="A1252" s="2">
        <v>1251</v>
      </c>
      <c r="B1252" s="21" t="s">
        <v>769</v>
      </c>
      <c r="C1252" s="3" t="s">
        <v>1</v>
      </c>
      <c r="D1252" s="3" t="s">
        <v>3</v>
      </c>
      <c r="E1252" s="12">
        <v>1</v>
      </c>
      <c r="F1252" s="3"/>
      <c r="G1252" s="3"/>
      <c r="H1252" s="3"/>
      <c r="I1252" s="3"/>
      <c r="J1252" s="3"/>
      <c r="M1252" s="3"/>
      <c r="N1252" s="3"/>
      <c r="O1252" s="3"/>
      <c r="P1252" s="3"/>
      <c r="Q1252" s="3"/>
      <c r="R1252" s="3"/>
      <c r="S1252" s="3"/>
      <c r="T1252" s="3"/>
      <c r="U1252" s="3">
        <v>1</v>
      </c>
      <c r="V1252" s="3"/>
      <c r="W1252" s="3"/>
      <c r="X1252" s="12">
        <v>1</v>
      </c>
      <c r="Y1252" s="3" t="s">
        <v>4</v>
      </c>
      <c r="Z1252" s="12"/>
      <c r="AA1252" s="12"/>
      <c r="AB1252" s="12"/>
      <c r="AC1252" s="12"/>
      <c r="AD1252" s="12"/>
      <c r="AE1252" s="12"/>
      <c r="AF1252" s="12">
        <v>1</v>
      </c>
      <c r="AG1252" s="12"/>
      <c r="AH1252" s="12"/>
      <c r="AI1252" s="3">
        <v>10</v>
      </c>
      <c r="AK1252" s="3"/>
      <c r="AL1252" s="3"/>
    </row>
    <row r="1253" spans="1:38" x14ac:dyDescent="0.3">
      <c r="A1253" s="2">
        <v>1252</v>
      </c>
      <c r="B1253" s="21" t="s">
        <v>769</v>
      </c>
      <c r="C1253" s="3" t="s">
        <v>2</v>
      </c>
      <c r="D1253" s="3" t="s">
        <v>3</v>
      </c>
      <c r="E1253" s="12"/>
      <c r="F1253" s="3"/>
      <c r="G1253" s="3">
        <v>1</v>
      </c>
      <c r="H1253" s="3"/>
      <c r="I1253" s="3"/>
      <c r="J1253" s="3">
        <v>1</v>
      </c>
      <c r="M1253" s="3"/>
      <c r="N1253" s="3"/>
      <c r="O1253" s="3"/>
      <c r="P1253" s="3"/>
      <c r="Q1253" s="3"/>
      <c r="R1253" s="3"/>
      <c r="S1253" s="3"/>
      <c r="T1253" s="3"/>
      <c r="U1253" s="3">
        <v>1</v>
      </c>
      <c r="V1253" s="3"/>
      <c r="W1253" s="3"/>
      <c r="X1253" s="12">
        <v>1</v>
      </c>
      <c r="Y1253" s="3" t="s">
        <v>4</v>
      </c>
      <c r="Z1253" s="12"/>
      <c r="AA1253" s="12"/>
      <c r="AB1253" s="12">
        <v>1</v>
      </c>
      <c r="AC1253" s="12"/>
      <c r="AD1253" s="12"/>
      <c r="AE1253" s="12"/>
      <c r="AF1253" s="12"/>
      <c r="AG1253" s="12"/>
      <c r="AH1253" s="12"/>
      <c r="AI1253" s="3">
        <v>9</v>
      </c>
      <c r="AK1253" s="3"/>
      <c r="AL1253" s="3"/>
    </row>
    <row r="1254" spans="1:38" x14ac:dyDescent="0.3">
      <c r="A1254" s="2">
        <v>1253</v>
      </c>
      <c r="B1254" s="21" t="s">
        <v>769</v>
      </c>
      <c r="C1254" s="3" t="s">
        <v>2</v>
      </c>
      <c r="D1254" s="3" t="s">
        <v>3</v>
      </c>
      <c r="E1254" s="12"/>
      <c r="F1254" s="3">
        <v>1</v>
      </c>
      <c r="G1254" s="3"/>
      <c r="H1254" s="3"/>
      <c r="I1254" s="3"/>
      <c r="J1254" s="3"/>
      <c r="M1254" s="3"/>
      <c r="N1254" s="3"/>
      <c r="O1254" s="3">
        <v>1</v>
      </c>
      <c r="P1254" s="3"/>
      <c r="Q1254" s="3"/>
      <c r="R1254" s="3"/>
      <c r="S1254" s="3"/>
      <c r="T1254" s="3"/>
      <c r="U1254" s="3"/>
      <c r="V1254" s="3"/>
      <c r="W1254" s="3"/>
      <c r="X1254" s="12">
        <v>1</v>
      </c>
      <c r="Y1254" s="3" t="s">
        <v>4</v>
      </c>
      <c r="Z1254" s="12"/>
      <c r="AA1254" s="12"/>
      <c r="AB1254" s="12"/>
      <c r="AC1254" s="12"/>
      <c r="AD1254" s="12">
        <v>1</v>
      </c>
      <c r="AE1254" s="12"/>
      <c r="AF1254" s="12"/>
      <c r="AG1254" s="12"/>
      <c r="AH1254" s="12"/>
      <c r="AI1254" s="3">
        <v>5</v>
      </c>
      <c r="AJ1254" s="14" t="s">
        <v>741</v>
      </c>
      <c r="AK1254" s="3">
        <v>5</v>
      </c>
      <c r="AL1254" s="3"/>
    </row>
    <row r="1255" spans="1:38" x14ac:dyDescent="0.3">
      <c r="A1255" s="2">
        <v>1254</v>
      </c>
      <c r="B1255" s="21" t="s">
        <v>769</v>
      </c>
      <c r="C1255" s="3" t="s">
        <v>2</v>
      </c>
      <c r="D1255" s="3" t="s">
        <v>4</v>
      </c>
      <c r="E1255" s="12"/>
      <c r="F1255" s="3"/>
      <c r="G1255" s="3"/>
      <c r="H1255" s="3"/>
      <c r="I1255" s="3"/>
      <c r="J1255" s="3"/>
      <c r="M1255" s="3">
        <v>1</v>
      </c>
      <c r="N1255" s="3"/>
      <c r="O1255" s="3"/>
      <c r="P1255" s="3"/>
      <c r="Q1255" s="3"/>
      <c r="R1255" s="3"/>
      <c r="S1255" s="3"/>
      <c r="T1255" s="3"/>
      <c r="U1255" s="3">
        <v>1</v>
      </c>
      <c r="V1255" s="3"/>
      <c r="W1255" s="3"/>
      <c r="X1255" s="12">
        <v>1</v>
      </c>
      <c r="Y1255" s="3" t="s">
        <v>4</v>
      </c>
      <c r="Z1255" s="12">
        <v>1</v>
      </c>
      <c r="AA1255" s="12">
        <v>1</v>
      </c>
      <c r="AB1255" s="12">
        <v>1</v>
      </c>
      <c r="AC1255" s="12"/>
      <c r="AD1255" s="12">
        <v>1</v>
      </c>
      <c r="AE1255" s="12"/>
      <c r="AF1255" s="12">
        <v>1</v>
      </c>
      <c r="AG1255" s="12">
        <v>1</v>
      </c>
      <c r="AH1255" s="12"/>
      <c r="AI1255" s="3">
        <v>6</v>
      </c>
      <c r="AJ1255" s="14" t="s">
        <v>678</v>
      </c>
      <c r="AK1255" s="3">
        <v>0</v>
      </c>
      <c r="AL1255" s="3"/>
    </row>
    <row r="1256" spans="1:38" x14ac:dyDescent="0.3">
      <c r="A1256" s="2">
        <v>1255</v>
      </c>
      <c r="B1256" s="21" t="s">
        <v>769</v>
      </c>
      <c r="C1256" s="3" t="s">
        <v>2</v>
      </c>
      <c r="D1256" s="3" t="s">
        <v>3</v>
      </c>
      <c r="E1256" s="12">
        <v>1</v>
      </c>
      <c r="F1256" s="3"/>
      <c r="G1256" s="3"/>
      <c r="H1256" s="3">
        <v>1</v>
      </c>
      <c r="I1256" s="3"/>
      <c r="J1256" s="3"/>
      <c r="M1256" s="3"/>
      <c r="N1256" s="3"/>
      <c r="O1256" s="3">
        <v>1</v>
      </c>
      <c r="P1256" s="3"/>
      <c r="Q1256" s="3"/>
      <c r="R1256" s="3"/>
      <c r="S1256" s="3"/>
      <c r="T1256" s="3"/>
      <c r="U1256" s="3"/>
      <c r="V1256" s="3"/>
      <c r="W1256" s="3"/>
      <c r="X1256" s="12">
        <v>1</v>
      </c>
      <c r="Y1256" s="3" t="s">
        <v>4</v>
      </c>
      <c r="Z1256" s="12"/>
      <c r="AA1256" s="12"/>
      <c r="AB1256" s="12"/>
      <c r="AC1256" s="12"/>
      <c r="AD1256" s="12"/>
      <c r="AE1256" s="12"/>
      <c r="AF1256" s="12"/>
      <c r="AG1256" s="12">
        <v>1</v>
      </c>
      <c r="AH1256" s="12"/>
      <c r="AI1256" s="3">
        <v>10</v>
      </c>
      <c r="AJ1256" s="14" t="s">
        <v>742</v>
      </c>
      <c r="AK1256" s="3">
        <v>7</v>
      </c>
      <c r="AL1256" s="3"/>
    </row>
    <row r="1257" spans="1:38" x14ac:dyDescent="0.3">
      <c r="A1257" s="2">
        <v>1256</v>
      </c>
      <c r="B1257" s="21" t="s">
        <v>769</v>
      </c>
      <c r="C1257" s="3" t="s">
        <v>1</v>
      </c>
      <c r="D1257" s="3" t="s">
        <v>3</v>
      </c>
      <c r="E1257" s="12"/>
      <c r="F1257" s="3">
        <v>1</v>
      </c>
      <c r="G1257" s="3"/>
      <c r="H1257" s="3"/>
      <c r="I1257" s="3"/>
      <c r="J1257" s="3"/>
      <c r="M1257" s="3"/>
      <c r="N1257" s="3"/>
      <c r="O1257" s="3">
        <v>1</v>
      </c>
      <c r="P1257" s="3"/>
      <c r="Q1257" s="3"/>
      <c r="R1257" s="3"/>
      <c r="S1257" s="3"/>
      <c r="T1257" s="3"/>
      <c r="U1257" s="3"/>
      <c r="V1257" s="3"/>
      <c r="W1257" s="3"/>
      <c r="X1257" s="12">
        <v>1</v>
      </c>
      <c r="Y1257" s="3" t="s">
        <v>3</v>
      </c>
      <c r="Z1257" s="12">
        <v>1</v>
      </c>
      <c r="AA1257" s="12"/>
      <c r="AB1257" s="12"/>
      <c r="AC1257" s="12"/>
      <c r="AD1257" s="12"/>
      <c r="AE1257" s="12"/>
      <c r="AF1257" s="12"/>
      <c r="AG1257" s="12"/>
      <c r="AH1257" s="12"/>
      <c r="AI1257" s="3">
        <v>10</v>
      </c>
      <c r="AK1257" s="3"/>
      <c r="AL1257" s="3"/>
    </row>
    <row r="1258" spans="1:38" x14ac:dyDescent="0.3">
      <c r="A1258" s="2">
        <v>1257</v>
      </c>
      <c r="B1258" s="21" t="s">
        <v>769</v>
      </c>
      <c r="C1258" s="3" t="s">
        <v>1</v>
      </c>
      <c r="D1258" s="3" t="s">
        <v>3</v>
      </c>
      <c r="E1258" s="12">
        <v>1</v>
      </c>
      <c r="F1258" s="3"/>
      <c r="G1258" s="3"/>
      <c r="H1258" s="3"/>
      <c r="I1258" s="3"/>
      <c r="J1258" s="3"/>
      <c r="M1258" s="3"/>
      <c r="N1258" s="3"/>
      <c r="O1258" s="3"/>
      <c r="P1258" s="3"/>
      <c r="Q1258" s="3"/>
      <c r="R1258" s="3"/>
      <c r="S1258" s="3"/>
      <c r="T1258" s="3"/>
      <c r="U1258" s="3"/>
      <c r="V1258" s="3">
        <v>1</v>
      </c>
      <c r="W1258" s="3"/>
      <c r="X1258" s="12">
        <v>1</v>
      </c>
      <c r="Y1258" s="3" t="s">
        <v>4</v>
      </c>
      <c r="Z1258" s="12"/>
      <c r="AA1258" s="12"/>
      <c r="AB1258" s="12"/>
      <c r="AC1258" s="12"/>
      <c r="AD1258" s="12">
        <v>1</v>
      </c>
      <c r="AE1258" s="12"/>
      <c r="AF1258" s="12"/>
      <c r="AG1258" s="12"/>
      <c r="AH1258" s="12"/>
      <c r="AI1258" s="3">
        <v>8</v>
      </c>
      <c r="AJ1258" s="14" t="s">
        <v>743</v>
      </c>
      <c r="AK1258" s="3">
        <v>12</v>
      </c>
      <c r="AL1258" s="3"/>
    </row>
    <row r="1259" spans="1:38" x14ac:dyDescent="0.3">
      <c r="A1259" s="2">
        <v>1258</v>
      </c>
      <c r="B1259" s="21" t="s">
        <v>769</v>
      </c>
      <c r="C1259" s="3" t="s">
        <v>2</v>
      </c>
      <c r="D1259" s="3" t="s">
        <v>4</v>
      </c>
      <c r="E1259" s="12"/>
      <c r="F1259" s="3">
        <v>1</v>
      </c>
      <c r="G1259" s="3"/>
      <c r="H1259" s="3">
        <v>1</v>
      </c>
      <c r="I1259" s="3"/>
      <c r="J1259" s="3"/>
      <c r="M1259" s="3"/>
      <c r="N1259" s="3"/>
      <c r="O1259" s="3">
        <v>1</v>
      </c>
      <c r="P1259" s="3"/>
      <c r="Q1259" s="3"/>
      <c r="R1259" s="3"/>
      <c r="S1259" s="3"/>
      <c r="T1259" s="3"/>
      <c r="U1259" s="3"/>
      <c r="V1259" s="3"/>
      <c r="W1259" s="3"/>
      <c r="X1259" s="12">
        <v>1</v>
      </c>
      <c r="Y1259" s="3" t="s">
        <v>4</v>
      </c>
      <c r="Z1259" s="12"/>
      <c r="AA1259" s="12"/>
      <c r="AB1259" s="12"/>
      <c r="AC1259" s="12"/>
      <c r="AD1259" s="12"/>
      <c r="AE1259" s="12"/>
      <c r="AF1259" s="12"/>
      <c r="AG1259" s="12"/>
      <c r="AH1259" s="12">
        <v>1</v>
      </c>
      <c r="AI1259" s="3">
        <v>9</v>
      </c>
      <c r="AJ1259" s="14" t="s">
        <v>744</v>
      </c>
      <c r="AK1259" s="3">
        <v>0</v>
      </c>
      <c r="AL1259" s="3"/>
    </row>
    <row r="1260" spans="1:38" x14ac:dyDescent="0.3">
      <c r="A1260" s="2">
        <v>1259</v>
      </c>
      <c r="B1260" s="21" t="s">
        <v>769</v>
      </c>
      <c r="C1260" s="3" t="s">
        <v>2</v>
      </c>
      <c r="D1260" s="3" t="s">
        <v>3</v>
      </c>
      <c r="E1260" s="12"/>
      <c r="F1260" s="3"/>
      <c r="G1260" s="3">
        <v>1</v>
      </c>
      <c r="H1260" s="3"/>
      <c r="I1260" s="3"/>
      <c r="J1260" s="3"/>
      <c r="M1260" s="3"/>
      <c r="N1260" s="3"/>
      <c r="O1260" s="3"/>
      <c r="P1260" s="3"/>
      <c r="Q1260" s="3"/>
      <c r="R1260" s="3"/>
      <c r="S1260" s="3"/>
      <c r="T1260" s="3"/>
      <c r="U1260" s="3"/>
      <c r="V1260" s="3">
        <v>1</v>
      </c>
      <c r="W1260" s="3"/>
      <c r="X1260" s="12">
        <v>1</v>
      </c>
      <c r="Y1260" s="3" t="s">
        <v>4</v>
      </c>
      <c r="Z1260" s="12">
        <v>1</v>
      </c>
      <c r="AA1260" s="12"/>
      <c r="AB1260" s="12"/>
      <c r="AC1260" s="12"/>
      <c r="AD1260" s="12"/>
      <c r="AE1260" s="12">
        <v>1</v>
      </c>
      <c r="AF1260" s="12">
        <v>1</v>
      </c>
      <c r="AG1260" s="12">
        <v>1</v>
      </c>
      <c r="AH1260" s="12">
        <v>1</v>
      </c>
      <c r="AI1260" s="3">
        <v>9</v>
      </c>
      <c r="AK1260" s="3"/>
      <c r="AL1260" s="3"/>
    </row>
    <row r="1261" spans="1:38" x14ac:dyDescent="0.3">
      <c r="A1261" s="2">
        <v>1260</v>
      </c>
      <c r="B1261" s="21" t="s">
        <v>769</v>
      </c>
      <c r="C1261" s="3" t="s">
        <v>2</v>
      </c>
      <c r="D1261" s="3" t="s">
        <v>3</v>
      </c>
      <c r="E1261" s="12"/>
      <c r="F1261" s="3">
        <v>1</v>
      </c>
      <c r="G1261" s="3"/>
      <c r="H1261" s="3"/>
      <c r="I1261" s="3"/>
      <c r="J1261" s="3"/>
      <c r="M1261" s="3"/>
      <c r="N1261" s="3"/>
      <c r="O1261" s="3"/>
      <c r="P1261" s="3"/>
      <c r="Q1261" s="3"/>
      <c r="R1261" s="3"/>
      <c r="S1261" s="3"/>
      <c r="T1261" s="3"/>
      <c r="U1261" s="3">
        <v>1</v>
      </c>
      <c r="V1261" s="3"/>
      <c r="W1261" s="3"/>
      <c r="X1261" s="12">
        <v>1</v>
      </c>
      <c r="Y1261" s="3" t="s">
        <v>4</v>
      </c>
      <c r="Z1261" s="12"/>
      <c r="AA1261" s="12"/>
      <c r="AB1261" s="12"/>
      <c r="AC1261" s="12"/>
      <c r="AD1261" s="12"/>
      <c r="AE1261" s="12"/>
      <c r="AF1261" s="12">
        <v>1</v>
      </c>
      <c r="AG1261" s="12"/>
      <c r="AH1261" s="12"/>
      <c r="AI1261" s="3">
        <v>8</v>
      </c>
      <c r="AK1261" s="3"/>
      <c r="AL1261" s="3"/>
    </row>
    <row r="1262" spans="1:38" x14ac:dyDescent="0.3">
      <c r="A1262" s="2">
        <v>1261</v>
      </c>
      <c r="B1262" s="21" t="s">
        <v>769</v>
      </c>
      <c r="C1262" s="3" t="s">
        <v>1</v>
      </c>
      <c r="D1262" s="3" t="s">
        <v>4</v>
      </c>
      <c r="E1262" s="12"/>
      <c r="F1262" s="3">
        <v>1</v>
      </c>
      <c r="G1262" s="3"/>
      <c r="H1262" s="3"/>
      <c r="I1262" s="3"/>
      <c r="J1262" s="3"/>
      <c r="M1262" s="3"/>
      <c r="N1262" s="3"/>
      <c r="O1262" s="3"/>
      <c r="P1262" s="3"/>
      <c r="Q1262" s="3"/>
      <c r="R1262" s="3"/>
      <c r="S1262" s="3"/>
      <c r="T1262" s="3"/>
      <c r="U1262" s="3">
        <v>1</v>
      </c>
      <c r="V1262" s="3"/>
      <c r="W1262" s="3"/>
      <c r="X1262" s="12">
        <v>1</v>
      </c>
      <c r="Y1262" s="3" t="s">
        <v>4</v>
      </c>
      <c r="Z1262" s="12"/>
      <c r="AA1262" s="12"/>
      <c r="AB1262" s="12"/>
      <c r="AC1262" s="12"/>
      <c r="AD1262" s="12"/>
      <c r="AE1262" s="12"/>
      <c r="AF1262" s="12"/>
      <c r="AG1262" s="12"/>
      <c r="AH1262" s="12">
        <v>1</v>
      </c>
      <c r="AI1262" s="3">
        <v>6</v>
      </c>
      <c r="AK1262" s="3"/>
      <c r="AL1262" s="3"/>
    </row>
    <row r="1263" spans="1:38" x14ac:dyDescent="0.3">
      <c r="A1263" s="2">
        <v>1262</v>
      </c>
      <c r="B1263" s="21" t="s">
        <v>769</v>
      </c>
      <c r="C1263" s="3" t="s">
        <v>2</v>
      </c>
      <c r="D1263" s="3" t="s">
        <v>4</v>
      </c>
      <c r="E1263" s="12">
        <v>1</v>
      </c>
      <c r="F1263" s="3"/>
      <c r="G1263" s="3">
        <v>1</v>
      </c>
      <c r="H1263" s="3"/>
      <c r="I1263" s="3"/>
      <c r="J1263" s="3"/>
      <c r="M1263" s="3"/>
      <c r="N1263" s="3"/>
      <c r="O1263" s="3"/>
      <c r="P1263" s="3"/>
      <c r="Q1263" s="3"/>
      <c r="R1263" s="3"/>
      <c r="S1263" s="3"/>
      <c r="T1263" s="3"/>
      <c r="U1263" s="3">
        <v>1</v>
      </c>
      <c r="V1263" s="3"/>
      <c r="W1263" s="3"/>
      <c r="X1263" s="12">
        <v>1</v>
      </c>
      <c r="Y1263" s="3" t="s">
        <v>3</v>
      </c>
      <c r="Z1263" s="12"/>
      <c r="AA1263" s="12"/>
      <c r="AB1263" s="12"/>
      <c r="AC1263" s="12"/>
      <c r="AD1263" s="12"/>
      <c r="AE1263" s="12">
        <v>1</v>
      </c>
      <c r="AF1263" s="12"/>
      <c r="AG1263" s="12"/>
      <c r="AH1263" s="12"/>
      <c r="AI1263" s="3">
        <v>9</v>
      </c>
      <c r="AK1263" s="3"/>
      <c r="AL1263" s="3"/>
    </row>
    <row r="1264" spans="1:38" x14ac:dyDescent="0.3">
      <c r="A1264" s="2">
        <v>1263</v>
      </c>
      <c r="B1264" s="21" t="s">
        <v>769</v>
      </c>
      <c r="C1264" s="3" t="s">
        <v>2</v>
      </c>
      <c r="D1264" s="3" t="s">
        <v>3</v>
      </c>
      <c r="E1264" s="12"/>
      <c r="F1264" s="3"/>
      <c r="G1264" s="3"/>
      <c r="H1264" s="3">
        <v>1</v>
      </c>
      <c r="I1264" s="3">
        <v>1</v>
      </c>
      <c r="J1264" s="3">
        <v>1</v>
      </c>
      <c r="M1264" s="3"/>
      <c r="N1264" s="3"/>
      <c r="O1264" s="3"/>
      <c r="P1264" s="3"/>
      <c r="Q1264" s="3"/>
      <c r="R1264" s="3"/>
      <c r="S1264" s="3"/>
      <c r="T1264" s="3"/>
      <c r="U1264" s="3">
        <v>1</v>
      </c>
      <c r="V1264" s="3">
        <v>1</v>
      </c>
      <c r="W1264" s="3"/>
      <c r="X1264" s="12">
        <v>1</v>
      </c>
      <c r="Y1264" s="3" t="s">
        <v>4</v>
      </c>
      <c r="Z1264" s="12">
        <v>1</v>
      </c>
      <c r="AA1264" s="12">
        <v>1</v>
      </c>
      <c r="AB1264" s="12"/>
      <c r="AC1264" s="12"/>
      <c r="AD1264" s="12"/>
      <c r="AE1264" s="12"/>
      <c r="AF1264" s="12"/>
      <c r="AG1264" s="12"/>
      <c r="AH1264" s="12"/>
      <c r="AI1264" s="3">
        <v>0</v>
      </c>
      <c r="AJ1264" s="14" t="s">
        <v>745</v>
      </c>
      <c r="AK1264" s="3">
        <v>12</v>
      </c>
      <c r="AL1264" s="3"/>
    </row>
    <row r="1265" spans="1:38" x14ac:dyDescent="0.3">
      <c r="A1265" s="2">
        <v>1264</v>
      </c>
      <c r="B1265" s="21" t="s">
        <v>769</v>
      </c>
      <c r="C1265" s="3" t="s">
        <v>1</v>
      </c>
      <c r="D1265" s="3" t="s">
        <v>4</v>
      </c>
      <c r="E1265" s="12"/>
      <c r="F1265" s="3">
        <v>1</v>
      </c>
      <c r="G1265" s="3"/>
      <c r="H1265" s="3"/>
      <c r="I1265" s="3"/>
      <c r="J1265" s="3"/>
      <c r="M1265" s="3">
        <v>1</v>
      </c>
      <c r="N1265" s="3"/>
      <c r="O1265" s="3"/>
      <c r="P1265" s="3"/>
      <c r="Q1265" s="3"/>
      <c r="R1265" s="3"/>
      <c r="S1265" s="3"/>
      <c r="T1265" s="3"/>
      <c r="U1265" s="3"/>
      <c r="V1265" s="3">
        <v>1</v>
      </c>
      <c r="W1265" s="3"/>
      <c r="X1265" s="12">
        <v>4</v>
      </c>
      <c r="Y1265" s="3"/>
      <c r="Z1265" s="12"/>
      <c r="AA1265" s="12"/>
      <c r="AB1265" s="12"/>
      <c r="AC1265" s="12"/>
      <c r="AD1265" s="12"/>
      <c r="AE1265" s="12"/>
      <c r="AF1265" s="12"/>
      <c r="AG1265" s="12"/>
      <c r="AH1265" s="12"/>
      <c r="AI1265" s="3">
        <v>7</v>
      </c>
      <c r="AK1265" s="3"/>
      <c r="AL1265" s="3"/>
    </row>
    <row r="1266" spans="1:38" x14ac:dyDescent="0.3">
      <c r="A1266" s="2">
        <v>1265</v>
      </c>
      <c r="B1266" s="21" t="s">
        <v>769</v>
      </c>
      <c r="C1266" s="3" t="s">
        <v>1</v>
      </c>
      <c r="D1266" s="3" t="s">
        <v>4</v>
      </c>
      <c r="E1266" s="12"/>
      <c r="F1266" s="3">
        <v>1</v>
      </c>
      <c r="G1266" s="3"/>
      <c r="H1266" s="3"/>
      <c r="I1266" s="3"/>
      <c r="J1266" s="3"/>
      <c r="M1266" s="3"/>
      <c r="N1266" s="3"/>
      <c r="O1266" s="3"/>
      <c r="P1266" s="3">
        <v>1</v>
      </c>
      <c r="Q1266" s="3"/>
      <c r="R1266" s="3"/>
      <c r="S1266" s="3"/>
      <c r="T1266" s="3"/>
      <c r="U1266" s="3"/>
      <c r="V1266" s="3"/>
      <c r="W1266" s="3"/>
      <c r="X1266" s="12">
        <v>1</v>
      </c>
      <c r="Y1266" s="3" t="s">
        <v>4</v>
      </c>
      <c r="Z1266" s="12"/>
      <c r="AA1266" s="12"/>
      <c r="AB1266" s="12">
        <v>1</v>
      </c>
      <c r="AC1266" s="12"/>
      <c r="AD1266" s="12">
        <v>1</v>
      </c>
      <c r="AE1266" s="12">
        <v>1</v>
      </c>
      <c r="AF1266" s="12"/>
      <c r="AG1266" s="12">
        <v>1</v>
      </c>
      <c r="AH1266" s="12">
        <v>1</v>
      </c>
      <c r="AI1266" s="3">
        <v>6</v>
      </c>
      <c r="AK1266" s="3"/>
      <c r="AL1266" s="3"/>
    </row>
    <row r="1267" spans="1:38" x14ac:dyDescent="0.3">
      <c r="A1267" s="2">
        <v>1266</v>
      </c>
      <c r="B1267" s="21" t="s">
        <v>769</v>
      </c>
      <c r="C1267" s="3" t="s">
        <v>1</v>
      </c>
      <c r="D1267" s="3" t="s">
        <v>4</v>
      </c>
      <c r="E1267" s="12"/>
      <c r="F1267" s="3"/>
      <c r="G1267" s="3"/>
      <c r="H1267" s="3"/>
      <c r="I1267" s="3">
        <v>1</v>
      </c>
      <c r="J1267" s="3"/>
      <c r="M1267" s="3"/>
      <c r="N1267" s="3"/>
      <c r="O1267" s="3"/>
      <c r="P1267" s="3"/>
      <c r="Q1267" s="3"/>
      <c r="R1267" s="3"/>
      <c r="S1267" s="3"/>
      <c r="T1267" s="3"/>
      <c r="U1267" s="3">
        <v>1</v>
      </c>
      <c r="V1267" s="3"/>
      <c r="W1267" s="3"/>
      <c r="X1267" s="12">
        <v>3</v>
      </c>
      <c r="Y1267" s="3"/>
      <c r="Z1267" s="12">
        <v>1</v>
      </c>
      <c r="AA1267" s="12">
        <v>1</v>
      </c>
      <c r="AB1267" s="12"/>
      <c r="AC1267" s="12"/>
      <c r="AD1267" s="12"/>
      <c r="AE1267" s="12"/>
      <c r="AF1267" s="12"/>
      <c r="AG1267" s="12"/>
      <c r="AH1267" s="12"/>
      <c r="AI1267" s="3">
        <v>7</v>
      </c>
      <c r="AJ1267" s="14" t="s">
        <v>746</v>
      </c>
      <c r="AK1267" s="3">
        <v>12</v>
      </c>
      <c r="AL1267" s="3"/>
    </row>
    <row r="1268" spans="1:38" x14ac:dyDescent="0.3">
      <c r="A1268" s="2">
        <v>1267</v>
      </c>
      <c r="B1268" s="21" t="s">
        <v>769</v>
      </c>
      <c r="C1268" s="3" t="s">
        <v>1</v>
      </c>
      <c r="D1268" s="3" t="s">
        <v>3</v>
      </c>
      <c r="E1268" s="12">
        <v>1</v>
      </c>
      <c r="F1268" s="3">
        <v>1</v>
      </c>
      <c r="G1268" s="3">
        <v>1</v>
      </c>
      <c r="H1268" s="3">
        <v>1</v>
      </c>
      <c r="I1268" s="3">
        <v>1</v>
      </c>
      <c r="J1268" s="3">
        <v>1</v>
      </c>
      <c r="M1268" s="3"/>
      <c r="N1268" s="3">
        <v>99</v>
      </c>
      <c r="O1268" s="3">
        <v>1</v>
      </c>
      <c r="P1268" s="3">
        <v>1</v>
      </c>
      <c r="Q1268" s="3">
        <v>1</v>
      </c>
      <c r="R1268" s="3">
        <v>1</v>
      </c>
      <c r="S1268" s="3">
        <v>1</v>
      </c>
      <c r="T1268" s="3">
        <v>1</v>
      </c>
      <c r="U1268" s="3">
        <v>1</v>
      </c>
      <c r="V1268" s="3">
        <v>1</v>
      </c>
      <c r="W1268" s="3"/>
      <c r="X1268" s="12">
        <v>1</v>
      </c>
      <c r="Y1268" s="3" t="s">
        <v>4</v>
      </c>
      <c r="Z1268" s="12"/>
      <c r="AA1268" s="12"/>
      <c r="AB1268" s="12"/>
      <c r="AC1268" s="12"/>
      <c r="AD1268" s="12">
        <v>1</v>
      </c>
      <c r="AE1268" s="12"/>
      <c r="AF1268" s="12"/>
      <c r="AG1268" s="12"/>
      <c r="AH1268" s="12"/>
      <c r="AI1268" s="19" t="s">
        <v>765</v>
      </c>
      <c r="AK1268" s="3"/>
      <c r="AL1268" s="3"/>
    </row>
    <row r="1269" spans="1:38" x14ac:dyDescent="0.3">
      <c r="A1269" s="2">
        <v>1268</v>
      </c>
      <c r="B1269" s="21" t="s">
        <v>769</v>
      </c>
      <c r="C1269" s="3" t="s">
        <v>2</v>
      </c>
      <c r="D1269" s="3" t="s">
        <v>3</v>
      </c>
      <c r="E1269" s="12"/>
      <c r="F1269" s="3"/>
      <c r="G1269" s="3"/>
      <c r="H1269" s="3"/>
      <c r="I1269" s="3"/>
      <c r="J1269" s="3"/>
      <c r="M1269" s="3"/>
      <c r="N1269" s="3">
        <v>99</v>
      </c>
      <c r="O1269" s="3"/>
      <c r="P1269" s="3"/>
      <c r="Q1269" s="3"/>
      <c r="R1269" s="3"/>
      <c r="S1269" s="3"/>
      <c r="T1269" s="3"/>
      <c r="U1269" s="3">
        <v>1</v>
      </c>
      <c r="V1269" s="3"/>
      <c r="W1269" s="3"/>
      <c r="X1269" s="12">
        <v>1</v>
      </c>
      <c r="Y1269" s="3" t="s">
        <v>4</v>
      </c>
      <c r="Z1269" s="12">
        <v>1</v>
      </c>
      <c r="AA1269" s="12">
        <v>1</v>
      </c>
      <c r="AB1269" s="12"/>
      <c r="AC1269" s="12"/>
      <c r="AD1269" s="12"/>
      <c r="AE1269" s="12"/>
      <c r="AF1269" s="12"/>
      <c r="AG1269" s="12"/>
      <c r="AH1269" s="12"/>
      <c r="AI1269" s="3">
        <v>10</v>
      </c>
      <c r="AJ1269" s="14" t="s">
        <v>747</v>
      </c>
      <c r="AK1269" s="3">
        <v>5</v>
      </c>
      <c r="AL1269" s="3"/>
    </row>
    <row r="1270" spans="1:38" x14ac:dyDescent="0.3">
      <c r="A1270" s="2">
        <v>1269</v>
      </c>
      <c r="B1270" s="21" t="s">
        <v>769</v>
      </c>
      <c r="C1270" s="3" t="s">
        <v>2</v>
      </c>
      <c r="D1270" s="3" t="s">
        <v>4</v>
      </c>
      <c r="E1270" s="12"/>
      <c r="F1270" s="3"/>
      <c r="G1270" s="3"/>
      <c r="H1270" s="3"/>
      <c r="I1270" s="3"/>
      <c r="J1270" s="3"/>
      <c r="M1270" s="3">
        <v>1</v>
      </c>
      <c r="N1270" s="3"/>
      <c r="O1270" s="3">
        <v>1</v>
      </c>
      <c r="P1270" s="3"/>
      <c r="Q1270" s="3"/>
      <c r="R1270" s="3"/>
      <c r="S1270" s="3"/>
      <c r="T1270" s="3"/>
      <c r="U1270" s="3"/>
      <c r="V1270" s="3"/>
      <c r="W1270" s="3"/>
      <c r="X1270" s="12">
        <v>1</v>
      </c>
      <c r="Y1270" s="3" t="s">
        <v>3</v>
      </c>
      <c r="Z1270" s="12">
        <v>1</v>
      </c>
      <c r="AA1270" s="12"/>
      <c r="AB1270" s="12"/>
      <c r="AC1270" s="12"/>
      <c r="AD1270" s="12"/>
      <c r="AE1270" s="12"/>
      <c r="AF1270" s="12"/>
      <c r="AG1270" s="12"/>
      <c r="AH1270" s="12"/>
      <c r="AI1270" s="3">
        <v>9</v>
      </c>
      <c r="AK1270" s="3"/>
      <c r="AL1270" s="3"/>
    </row>
    <row r="1271" spans="1:38" x14ac:dyDescent="0.3">
      <c r="A1271" s="2">
        <v>1270</v>
      </c>
      <c r="B1271" s="21" t="s">
        <v>769</v>
      </c>
      <c r="C1271" s="3" t="s">
        <v>2</v>
      </c>
      <c r="D1271" s="3" t="s">
        <v>3</v>
      </c>
      <c r="E1271" s="12"/>
      <c r="F1271" s="3">
        <v>1</v>
      </c>
      <c r="G1271" s="3"/>
      <c r="H1271" s="3"/>
      <c r="I1271" s="3"/>
      <c r="J1271" s="3"/>
      <c r="M1271" s="3"/>
      <c r="N1271" s="3"/>
      <c r="O1271" s="3"/>
      <c r="P1271" s="3"/>
      <c r="Q1271" s="3"/>
      <c r="R1271" s="3"/>
      <c r="S1271" s="3">
        <v>1</v>
      </c>
      <c r="T1271" s="3"/>
      <c r="U1271" s="3"/>
      <c r="V1271" s="3"/>
      <c r="W1271" s="3"/>
      <c r="X1271" s="12">
        <v>1</v>
      </c>
      <c r="Y1271" s="3" t="s">
        <v>4</v>
      </c>
      <c r="Z1271" s="12"/>
      <c r="AA1271" s="12">
        <v>1</v>
      </c>
      <c r="AB1271" s="12"/>
      <c r="AC1271" s="12"/>
      <c r="AD1271" s="12"/>
      <c r="AE1271" s="12"/>
      <c r="AF1271" s="12"/>
      <c r="AG1271" s="12"/>
      <c r="AH1271" s="12"/>
      <c r="AI1271" s="3">
        <v>10</v>
      </c>
      <c r="AJ1271" s="14" t="s">
        <v>748</v>
      </c>
      <c r="AK1271" s="3">
        <v>1</v>
      </c>
      <c r="AL1271" s="3"/>
    </row>
    <row r="1272" spans="1:38" x14ac:dyDescent="0.3">
      <c r="A1272" s="2">
        <v>1271</v>
      </c>
      <c r="B1272" s="21" t="s">
        <v>769</v>
      </c>
      <c r="C1272" s="3" t="s">
        <v>2</v>
      </c>
      <c r="D1272" s="3" t="s">
        <v>3</v>
      </c>
      <c r="E1272" s="12">
        <v>1</v>
      </c>
      <c r="F1272" s="3"/>
      <c r="G1272" s="3"/>
      <c r="H1272" s="3"/>
      <c r="I1272" s="3"/>
      <c r="J1272" s="3"/>
      <c r="M1272" s="3"/>
      <c r="N1272" s="3"/>
      <c r="O1272" s="3"/>
      <c r="P1272" s="3"/>
      <c r="Q1272" s="3"/>
      <c r="R1272" s="3"/>
      <c r="S1272" s="3"/>
      <c r="T1272" s="3"/>
      <c r="U1272" s="3"/>
      <c r="V1272" s="3"/>
      <c r="W1272" s="3">
        <v>1</v>
      </c>
      <c r="X1272" s="12">
        <v>3</v>
      </c>
      <c r="Y1272" s="3"/>
      <c r="Z1272" s="12">
        <v>1</v>
      </c>
      <c r="AA1272" s="12"/>
      <c r="AB1272" s="12"/>
      <c r="AC1272" s="12"/>
      <c r="AD1272" s="12"/>
      <c r="AE1272" s="12"/>
      <c r="AF1272" s="12"/>
      <c r="AG1272" s="12"/>
      <c r="AH1272" s="12"/>
      <c r="AI1272" s="3">
        <v>7</v>
      </c>
      <c r="AK1272" s="3"/>
      <c r="AL1272" s="3"/>
    </row>
    <row r="1273" spans="1:38" x14ac:dyDescent="0.3">
      <c r="A1273" s="2">
        <v>1272</v>
      </c>
      <c r="B1273" s="21" t="s">
        <v>769</v>
      </c>
      <c r="C1273" s="3" t="s">
        <v>2</v>
      </c>
      <c r="D1273" s="3" t="s">
        <v>4</v>
      </c>
      <c r="E1273" s="12">
        <v>1</v>
      </c>
      <c r="F1273" s="3"/>
      <c r="G1273" s="3"/>
      <c r="H1273" s="3"/>
      <c r="I1273" s="3"/>
      <c r="J1273" s="3"/>
      <c r="M1273" s="3"/>
      <c r="N1273" s="3"/>
      <c r="O1273" s="3"/>
      <c r="P1273" s="3">
        <v>1</v>
      </c>
      <c r="Q1273" s="3"/>
      <c r="R1273" s="3"/>
      <c r="S1273" s="3"/>
      <c r="T1273" s="3"/>
      <c r="U1273" s="3"/>
      <c r="V1273" s="3"/>
      <c r="W1273" s="3"/>
      <c r="X1273" s="12">
        <v>1</v>
      </c>
      <c r="Y1273" s="3" t="s">
        <v>4</v>
      </c>
      <c r="Z1273" s="12">
        <v>1</v>
      </c>
      <c r="AA1273" s="12"/>
      <c r="AB1273" s="12"/>
      <c r="AC1273" s="12"/>
      <c r="AD1273" s="12"/>
      <c r="AE1273" s="12"/>
      <c r="AF1273" s="12"/>
      <c r="AG1273" s="12"/>
      <c r="AH1273" s="12"/>
      <c r="AI1273" s="3">
        <v>7</v>
      </c>
      <c r="AK1273" s="3"/>
      <c r="AL1273" s="3"/>
    </row>
    <row r="1274" spans="1:38" x14ac:dyDescent="0.3">
      <c r="A1274" s="2">
        <v>1273</v>
      </c>
      <c r="B1274" s="21" t="s">
        <v>769</v>
      </c>
      <c r="C1274" s="3" t="s">
        <v>1</v>
      </c>
      <c r="D1274" s="3" t="s">
        <v>4</v>
      </c>
      <c r="E1274" s="12">
        <v>1</v>
      </c>
      <c r="F1274" s="3"/>
      <c r="G1274" s="3"/>
      <c r="H1274" s="3"/>
      <c r="I1274" s="3"/>
      <c r="J1274" s="3"/>
      <c r="M1274" s="3"/>
      <c r="N1274" s="3"/>
      <c r="O1274" s="3"/>
      <c r="P1274" s="3"/>
      <c r="Q1274" s="3"/>
      <c r="R1274" s="3"/>
      <c r="S1274" s="3"/>
      <c r="T1274" s="3"/>
      <c r="U1274" s="3">
        <v>1</v>
      </c>
      <c r="V1274" s="3"/>
      <c r="W1274" s="3"/>
      <c r="X1274" s="12">
        <v>1</v>
      </c>
      <c r="Y1274" s="3" t="s">
        <v>3</v>
      </c>
      <c r="Z1274" s="12">
        <v>1</v>
      </c>
      <c r="AA1274" s="12"/>
      <c r="AB1274" s="12"/>
      <c r="AC1274" s="12"/>
      <c r="AD1274" s="12"/>
      <c r="AE1274" s="12"/>
      <c r="AF1274" s="12"/>
      <c r="AG1274" s="12"/>
      <c r="AH1274" s="12"/>
      <c r="AI1274" s="3">
        <v>10</v>
      </c>
      <c r="AJ1274" s="14" t="s">
        <v>744</v>
      </c>
      <c r="AK1274" s="3">
        <v>0</v>
      </c>
      <c r="AL1274" s="3"/>
    </row>
    <row r="1275" spans="1:38" x14ac:dyDescent="0.3">
      <c r="A1275" s="2">
        <v>1274</v>
      </c>
      <c r="B1275" s="21" t="s">
        <v>769</v>
      </c>
      <c r="C1275" s="3" t="s">
        <v>2</v>
      </c>
      <c r="D1275" s="3" t="s">
        <v>3</v>
      </c>
      <c r="E1275" s="12"/>
      <c r="F1275" s="3"/>
      <c r="G1275" s="3"/>
      <c r="H1275" s="3">
        <v>1</v>
      </c>
      <c r="I1275" s="3"/>
      <c r="J1275" s="3"/>
      <c r="M1275" s="3"/>
      <c r="N1275" s="3"/>
      <c r="O1275" s="3">
        <v>1</v>
      </c>
      <c r="P1275" s="3"/>
      <c r="Q1275" s="3"/>
      <c r="R1275" s="3"/>
      <c r="S1275" s="3"/>
      <c r="T1275" s="3"/>
      <c r="U1275" s="3"/>
      <c r="V1275" s="3"/>
      <c r="W1275" s="3"/>
      <c r="X1275" s="12">
        <v>1</v>
      </c>
      <c r="Y1275" s="3" t="s">
        <v>4</v>
      </c>
      <c r="Z1275" s="12"/>
      <c r="AA1275" s="12"/>
      <c r="AB1275" s="12">
        <v>1</v>
      </c>
      <c r="AC1275" s="12"/>
      <c r="AD1275" s="12"/>
      <c r="AE1275" s="12"/>
      <c r="AF1275" s="12"/>
      <c r="AG1275" s="12"/>
      <c r="AH1275" s="12"/>
      <c r="AI1275" s="3">
        <v>10</v>
      </c>
      <c r="AK1275" s="3"/>
      <c r="AL1275" s="3"/>
    </row>
    <row r="1276" spans="1:38" x14ac:dyDescent="0.3">
      <c r="A1276" s="2">
        <v>1275</v>
      </c>
      <c r="B1276" s="21" t="s">
        <v>769</v>
      </c>
      <c r="C1276" s="3" t="s">
        <v>2</v>
      </c>
      <c r="D1276" s="3" t="s">
        <v>3</v>
      </c>
      <c r="E1276" s="12"/>
      <c r="F1276" s="3">
        <v>1</v>
      </c>
      <c r="G1276" s="3"/>
      <c r="H1276" s="3"/>
      <c r="I1276" s="3"/>
      <c r="J1276" s="3"/>
      <c r="M1276" s="3"/>
      <c r="N1276" s="3"/>
      <c r="O1276" s="3">
        <v>1</v>
      </c>
      <c r="P1276" s="3"/>
      <c r="Q1276" s="3"/>
      <c r="R1276" s="3"/>
      <c r="S1276" s="3"/>
      <c r="T1276" s="3"/>
      <c r="U1276" s="3"/>
      <c r="V1276" s="3"/>
      <c r="W1276" s="3"/>
      <c r="X1276" s="12">
        <v>1</v>
      </c>
      <c r="Y1276" s="3" t="s">
        <v>4</v>
      </c>
      <c r="Z1276" s="12"/>
      <c r="AA1276" s="12"/>
      <c r="AB1276" s="12"/>
      <c r="AC1276" s="12"/>
      <c r="AD1276" s="12">
        <v>1</v>
      </c>
      <c r="AE1276" s="12"/>
      <c r="AF1276" s="12"/>
      <c r="AG1276" s="12"/>
      <c r="AH1276" s="12"/>
      <c r="AI1276" s="3">
        <v>9</v>
      </c>
      <c r="AK1276" s="3"/>
      <c r="AL1276" s="3"/>
    </row>
    <row r="1277" spans="1:38" x14ac:dyDescent="0.3">
      <c r="A1277" s="2">
        <v>1276</v>
      </c>
      <c r="B1277" s="21" t="s">
        <v>769</v>
      </c>
      <c r="C1277" s="3" t="s">
        <v>1</v>
      </c>
      <c r="D1277" s="3" t="s">
        <v>3</v>
      </c>
      <c r="E1277" s="12"/>
      <c r="F1277" s="3">
        <v>1</v>
      </c>
      <c r="G1277" s="3"/>
      <c r="H1277" s="3"/>
      <c r="I1277" s="3"/>
      <c r="J1277" s="3"/>
      <c r="M1277" s="3"/>
      <c r="N1277" s="3"/>
      <c r="O1277" s="3">
        <v>1</v>
      </c>
      <c r="P1277" s="3"/>
      <c r="Q1277" s="3"/>
      <c r="R1277" s="3"/>
      <c r="S1277" s="3"/>
      <c r="T1277" s="3"/>
      <c r="U1277" s="3"/>
      <c r="V1277" s="3">
        <v>1</v>
      </c>
      <c r="W1277" s="3"/>
      <c r="X1277" s="12">
        <v>3</v>
      </c>
      <c r="Y1277" s="3"/>
      <c r="Z1277" s="12"/>
      <c r="AA1277" s="12"/>
      <c r="AB1277" s="12"/>
      <c r="AC1277" s="12"/>
      <c r="AD1277" s="12"/>
      <c r="AE1277" s="12">
        <v>1</v>
      </c>
      <c r="AF1277" s="12"/>
      <c r="AG1277" s="12"/>
      <c r="AH1277" s="12"/>
      <c r="AI1277" s="3">
        <v>10</v>
      </c>
      <c r="AK1277" s="3"/>
      <c r="AL1277" s="3"/>
    </row>
    <row r="1278" spans="1:38" x14ac:dyDescent="0.3">
      <c r="A1278" s="2">
        <v>1277</v>
      </c>
      <c r="B1278" s="21" t="s">
        <v>769</v>
      </c>
      <c r="C1278" s="3" t="s">
        <v>1</v>
      </c>
      <c r="D1278" s="3" t="s">
        <v>3</v>
      </c>
      <c r="E1278" s="12">
        <v>1</v>
      </c>
      <c r="F1278" s="3">
        <v>1</v>
      </c>
      <c r="G1278" s="3"/>
      <c r="H1278" s="3"/>
      <c r="I1278" s="3"/>
      <c r="J1278" s="3"/>
      <c r="M1278" s="3"/>
      <c r="N1278" s="3"/>
      <c r="O1278" s="3">
        <v>1</v>
      </c>
      <c r="P1278" s="3"/>
      <c r="Q1278" s="3"/>
      <c r="R1278" s="3"/>
      <c r="S1278" s="3"/>
      <c r="T1278" s="3"/>
      <c r="U1278" s="3"/>
      <c r="V1278" s="3"/>
      <c r="W1278" s="3"/>
      <c r="X1278" s="12">
        <v>1</v>
      </c>
      <c r="Y1278" s="3" t="s">
        <v>4</v>
      </c>
      <c r="Z1278" s="12"/>
      <c r="AA1278" s="12"/>
      <c r="AB1278" s="12"/>
      <c r="AC1278" s="12"/>
      <c r="AD1278" s="12"/>
      <c r="AE1278" s="12"/>
      <c r="AF1278" s="12"/>
      <c r="AG1278" s="12">
        <v>1</v>
      </c>
      <c r="AH1278" s="12"/>
      <c r="AI1278" s="3">
        <v>10</v>
      </c>
      <c r="AK1278" s="3"/>
      <c r="AL1278" s="3"/>
    </row>
    <row r="1279" spans="1:38" x14ac:dyDescent="0.3">
      <c r="A1279" s="2">
        <v>1278</v>
      </c>
      <c r="B1279" s="21" t="s">
        <v>769</v>
      </c>
      <c r="C1279" s="3" t="s">
        <v>2</v>
      </c>
      <c r="D1279" s="3" t="s">
        <v>3</v>
      </c>
      <c r="E1279" s="12"/>
      <c r="F1279" s="3">
        <v>1</v>
      </c>
      <c r="G1279" s="3"/>
      <c r="H1279" s="3"/>
      <c r="I1279" s="3"/>
      <c r="J1279" s="3"/>
      <c r="M1279" s="3"/>
      <c r="N1279" s="3"/>
      <c r="O1279" s="3"/>
      <c r="P1279" s="3"/>
      <c r="Q1279" s="3"/>
      <c r="R1279" s="3"/>
      <c r="S1279" s="3">
        <v>1</v>
      </c>
      <c r="T1279" s="3"/>
      <c r="U1279" s="3"/>
      <c r="V1279" s="3"/>
      <c r="W1279" s="3"/>
      <c r="X1279" s="12">
        <v>1</v>
      </c>
      <c r="Y1279" s="3" t="s">
        <v>4</v>
      </c>
      <c r="Z1279" s="12"/>
      <c r="AA1279" s="12"/>
      <c r="AB1279" s="12"/>
      <c r="AC1279" s="12"/>
      <c r="AD1279" s="12"/>
      <c r="AE1279" s="12">
        <v>1</v>
      </c>
      <c r="AF1279" s="12"/>
      <c r="AG1279" s="12"/>
      <c r="AH1279" s="12"/>
      <c r="AI1279" s="3">
        <v>10</v>
      </c>
      <c r="AK1279" s="3"/>
      <c r="AL1279" s="3"/>
    </row>
    <row r="1280" spans="1:38" x14ac:dyDescent="0.3">
      <c r="A1280" s="2">
        <v>1279</v>
      </c>
      <c r="B1280" s="21" t="s">
        <v>769</v>
      </c>
      <c r="C1280" s="3" t="s">
        <v>1</v>
      </c>
      <c r="D1280" s="3" t="s">
        <v>3</v>
      </c>
      <c r="E1280" s="12"/>
      <c r="F1280" s="3">
        <v>1</v>
      </c>
      <c r="G1280" s="3"/>
      <c r="H1280" s="3"/>
      <c r="I1280" s="3"/>
      <c r="J1280" s="3"/>
      <c r="M1280" s="3"/>
      <c r="N1280" s="3"/>
      <c r="O1280" s="3"/>
      <c r="P1280" s="3"/>
      <c r="Q1280" s="3"/>
      <c r="R1280" s="3"/>
      <c r="S1280" s="3"/>
      <c r="T1280" s="3"/>
      <c r="U1280" s="3">
        <v>1</v>
      </c>
      <c r="V1280" s="3"/>
      <c r="W1280" s="3"/>
      <c r="X1280" s="12">
        <v>1</v>
      </c>
      <c r="Y1280" s="3" t="s">
        <v>4</v>
      </c>
      <c r="Z1280" s="12">
        <v>1</v>
      </c>
      <c r="AA1280" s="12"/>
      <c r="AB1280" s="12"/>
      <c r="AC1280" s="12"/>
      <c r="AD1280" s="12"/>
      <c r="AE1280" s="12"/>
      <c r="AF1280" s="12"/>
      <c r="AG1280" s="12"/>
      <c r="AH1280" s="12"/>
      <c r="AI1280" s="3">
        <v>9</v>
      </c>
      <c r="AJ1280" s="14" t="s">
        <v>749</v>
      </c>
      <c r="AK1280" s="3">
        <v>2</v>
      </c>
      <c r="AL1280" s="3">
        <v>1</v>
      </c>
    </row>
    <row r="1281" spans="1:38" x14ac:dyDescent="0.3">
      <c r="A1281" s="2">
        <v>1280</v>
      </c>
      <c r="B1281" s="21" t="s">
        <v>769</v>
      </c>
      <c r="C1281" s="3" t="s">
        <v>2</v>
      </c>
      <c r="D1281" s="3" t="s">
        <v>4</v>
      </c>
      <c r="E1281" s="12"/>
      <c r="F1281" s="3"/>
      <c r="G1281" s="3"/>
      <c r="H1281" s="3">
        <v>1</v>
      </c>
      <c r="I1281" s="3"/>
      <c r="J1281" s="3"/>
      <c r="M1281" s="3"/>
      <c r="N1281" s="3"/>
      <c r="O1281" s="3"/>
      <c r="P1281" s="3">
        <v>1</v>
      </c>
      <c r="Q1281" s="3"/>
      <c r="R1281" s="3"/>
      <c r="S1281" s="3"/>
      <c r="T1281" s="3"/>
      <c r="U1281" s="3"/>
      <c r="V1281" s="3"/>
      <c r="W1281" s="3"/>
      <c r="X1281" s="12">
        <v>1</v>
      </c>
      <c r="Y1281" s="3" t="s">
        <v>3</v>
      </c>
      <c r="Z1281" s="12"/>
      <c r="AA1281" s="12"/>
      <c r="AB1281" s="12">
        <v>1</v>
      </c>
      <c r="AC1281" s="12"/>
      <c r="AD1281" s="12"/>
      <c r="AE1281" s="12"/>
      <c r="AF1281" s="12"/>
      <c r="AG1281" s="12"/>
      <c r="AH1281" s="12"/>
      <c r="AI1281" s="3">
        <v>0</v>
      </c>
      <c r="AK1281" s="3"/>
      <c r="AL1281" s="3"/>
    </row>
    <row r="1282" spans="1:38" x14ac:dyDescent="0.3">
      <c r="A1282" s="2">
        <v>1281</v>
      </c>
      <c r="B1282" s="21" t="s">
        <v>769</v>
      </c>
      <c r="C1282" s="3" t="s">
        <v>1</v>
      </c>
      <c r="D1282" s="3" t="s">
        <v>3</v>
      </c>
      <c r="E1282" s="12"/>
      <c r="F1282" s="3">
        <v>1</v>
      </c>
      <c r="G1282" s="3"/>
      <c r="H1282" s="3"/>
      <c r="I1282" s="3"/>
      <c r="J1282" s="3"/>
      <c r="M1282" s="3"/>
      <c r="N1282" s="3"/>
      <c r="O1282" s="3"/>
      <c r="P1282" s="3"/>
      <c r="Q1282" s="3"/>
      <c r="R1282" s="3"/>
      <c r="S1282" s="3"/>
      <c r="T1282" s="3"/>
      <c r="U1282" s="3">
        <v>1</v>
      </c>
      <c r="V1282" s="3"/>
      <c r="W1282" s="3"/>
      <c r="X1282" s="12">
        <v>1</v>
      </c>
      <c r="Y1282" s="3" t="s">
        <v>4</v>
      </c>
      <c r="Z1282" s="12"/>
      <c r="AA1282" s="12"/>
      <c r="AB1282" s="12"/>
      <c r="AC1282" s="12"/>
      <c r="AD1282" s="12">
        <v>1</v>
      </c>
      <c r="AE1282" s="12"/>
      <c r="AF1282" s="12"/>
      <c r="AG1282" s="12"/>
      <c r="AH1282" s="12"/>
      <c r="AI1282" s="3">
        <v>8</v>
      </c>
      <c r="AJ1282" s="14" t="s">
        <v>750</v>
      </c>
      <c r="AK1282" s="3">
        <v>1</v>
      </c>
      <c r="AL1282" s="3"/>
    </row>
    <row r="1283" spans="1:38" x14ac:dyDescent="0.3">
      <c r="A1283" s="2">
        <v>1282</v>
      </c>
      <c r="B1283" s="21" t="s">
        <v>769</v>
      </c>
      <c r="C1283" s="3" t="s">
        <v>1</v>
      </c>
      <c r="D1283" s="3" t="s">
        <v>4</v>
      </c>
      <c r="E1283" s="12"/>
      <c r="F1283" s="3"/>
      <c r="G1283" s="3">
        <v>1</v>
      </c>
      <c r="H1283" s="3"/>
      <c r="I1283" s="3"/>
      <c r="J1283" s="3"/>
      <c r="M1283" s="3"/>
      <c r="N1283" s="3"/>
      <c r="O1283" s="3">
        <v>1</v>
      </c>
      <c r="P1283" s="3"/>
      <c r="Q1283" s="3"/>
      <c r="R1283" s="3"/>
      <c r="S1283" s="3"/>
      <c r="T1283" s="3"/>
      <c r="U1283" s="3"/>
      <c r="V1283" s="3"/>
      <c r="W1283" s="3"/>
      <c r="X1283" s="12">
        <v>1</v>
      </c>
      <c r="Y1283" s="3" t="s">
        <v>3</v>
      </c>
      <c r="Z1283" s="12"/>
      <c r="AA1283" s="12"/>
      <c r="AB1283" s="12"/>
      <c r="AC1283" s="12"/>
      <c r="AD1283" s="12"/>
      <c r="AE1283" s="12"/>
      <c r="AF1283" s="12"/>
      <c r="AG1283" s="12">
        <v>1</v>
      </c>
      <c r="AH1283" s="12"/>
      <c r="AI1283" s="3">
        <v>10</v>
      </c>
      <c r="AJ1283" s="14" t="s">
        <v>751</v>
      </c>
      <c r="AK1283" s="3">
        <v>2</v>
      </c>
      <c r="AL1283" s="3"/>
    </row>
    <row r="1284" spans="1:38" x14ac:dyDescent="0.3">
      <c r="A1284" s="2">
        <v>1283</v>
      </c>
      <c r="B1284" s="21" t="s">
        <v>769</v>
      </c>
      <c r="C1284" s="3" t="s">
        <v>1</v>
      </c>
      <c r="D1284" s="3" t="s">
        <v>4</v>
      </c>
      <c r="E1284" s="12"/>
      <c r="F1284" s="3"/>
      <c r="G1284" s="3"/>
      <c r="H1284" s="3"/>
      <c r="I1284" s="3">
        <v>1</v>
      </c>
      <c r="J1284" s="3"/>
      <c r="M1284" s="3"/>
      <c r="N1284" s="3"/>
      <c r="O1284" s="3">
        <v>1</v>
      </c>
      <c r="P1284" s="3"/>
      <c r="Q1284" s="3"/>
      <c r="R1284" s="3"/>
      <c r="S1284" s="3"/>
      <c r="T1284" s="3"/>
      <c r="U1284" s="3"/>
      <c r="V1284" s="3">
        <v>1</v>
      </c>
      <c r="W1284" s="3"/>
      <c r="X1284" s="12">
        <v>3</v>
      </c>
      <c r="Y1284" s="3"/>
      <c r="Z1284" s="12">
        <v>1</v>
      </c>
      <c r="AA1284" s="12">
        <v>1</v>
      </c>
      <c r="AB1284" s="12"/>
      <c r="AC1284" s="12"/>
      <c r="AD1284" s="12"/>
      <c r="AE1284" s="12"/>
      <c r="AF1284" s="12"/>
      <c r="AG1284" s="12"/>
      <c r="AH1284" s="12">
        <v>1</v>
      </c>
      <c r="AI1284" s="3">
        <v>10</v>
      </c>
      <c r="AJ1284" s="14" t="s">
        <v>752</v>
      </c>
      <c r="AK1284" s="3">
        <v>0</v>
      </c>
      <c r="AL1284" s="3"/>
    </row>
    <row r="1285" spans="1:38" x14ac:dyDescent="0.3">
      <c r="A1285" s="2">
        <v>1284</v>
      </c>
      <c r="B1285" s="21" t="s">
        <v>769</v>
      </c>
      <c r="C1285" s="3" t="s">
        <v>1</v>
      </c>
      <c r="D1285" s="3" t="s">
        <v>4</v>
      </c>
      <c r="E1285" s="12"/>
      <c r="F1285" s="3"/>
      <c r="G1285" s="3"/>
      <c r="H1285" s="3">
        <v>1</v>
      </c>
      <c r="I1285" s="3"/>
      <c r="J1285" s="3"/>
      <c r="M1285" s="3"/>
      <c r="N1285" s="3"/>
      <c r="O1285" s="3">
        <v>1</v>
      </c>
      <c r="P1285" s="3"/>
      <c r="Q1285" s="3"/>
      <c r="R1285" s="3"/>
      <c r="S1285" s="3"/>
      <c r="T1285" s="3"/>
      <c r="U1285" s="3"/>
      <c r="V1285" s="3"/>
      <c r="W1285" s="3"/>
      <c r="X1285" s="12">
        <v>1</v>
      </c>
      <c r="Y1285" s="3" t="s">
        <v>4</v>
      </c>
      <c r="Z1285" s="12"/>
      <c r="AA1285" s="12"/>
      <c r="AB1285" s="12"/>
      <c r="AC1285" s="12"/>
      <c r="AD1285" s="12"/>
      <c r="AE1285" s="12"/>
      <c r="AF1285" s="12"/>
      <c r="AG1285" s="12">
        <v>1</v>
      </c>
      <c r="AH1285" s="12"/>
      <c r="AI1285" s="3">
        <v>7</v>
      </c>
      <c r="AJ1285" s="14" t="s">
        <v>753</v>
      </c>
      <c r="AK1285" s="3">
        <v>2</v>
      </c>
      <c r="AL1285" s="3"/>
    </row>
    <row r="1286" spans="1:38" x14ac:dyDescent="0.3">
      <c r="A1286" s="2">
        <v>1285</v>
      </c>
      <c r="B1286" s="21" t="s">
        <v>769</v>
      </c>
      <c r="C1286" s="3" t="s">
        <v>1</v>
      </c>
      <c r="D1286" s="3" t="s">
        <v>3</v>
      </c>
      <c r="E1286" s="12"/>
      <c r="F1286" s="3">
        <v>1</v>
      </c>
      <c r="G1286" s="3"/>
      <c r="H1286" s="3"/>
      <c r="I1286" s="3"/>
      <c r="J1286" s="3"/>
      <c r="M1286" s="3"/>
      <c r="N1286" s="3"/>
      <c r="O1286" s="3"/>
      <c r="P1286" s="3"/>
      <c r="Q1286" s="3"/>
      <c r="R1286" s="3"/>
      <c r="S1286" s="3"/>
      <c r="T1286" s="3"/>
      <c r="U1286" s="3">
        <v>1</v>
      </c>
      <c r="V1286" s="3"/>
      <c r="W1286" s="3"/>
      <c r="X1286" s="12">
        <v>1</v>
      </c>
      <c r="Y1286" s="3" t="s">
        <v>4</v>
      </c>
      <c r="Z1286" s="12"/>
      <c r="AA1286" s="12"/>
      <c r="AB1286" s="12"/>
      <c r="AC1286" s="12"/>
      <c r="AD1286" s="12"/>
      <c r="AE1286" s="12"/>
      <c r="AF1286" s="12">
        <v>1</v>
      </c>
      <c r="AG1286" s="12"/>
      <c r="AH1286" s="12"/>
      <c r="AI1286" s="3">
        <v>9</v>
      </c>
      <c r="AJ1286" s="14" t="s">
        <v>754</v>
      </c>
      <c r="AK1286" s="3">
        <v>0</v>
      </c>
      <c r="AL1286" s="3"/>
    </row>
    <row r="1287" spans="1:38" x14ac:dyDescent="0.3">
      <c r="A1287" s="2">
        <v>1286</v>
      </c>
      <c r="B1287" s="21" t="s">
        <v>769</v>
      </c>
      <c r="C1287" s="3" t="s">
        <v>1</v>
      </c>
      <c r="D1287" s="3" t="s">
        <v>3</v>
      </c>
      <c r="E1287" s="12"/>
      <c r="F1287" s="3">
        <v>1</v>
      </c>
      <c r="G1287" s="3"/>
      <c r="H1287" s="3"/>
      <c r="I1287" s="3"/>
      <c r="J1287" s="3"/>
      <c r="M1287" s="3"/>
      <c r="N1287" s="3"/>
      <c r="O1287" s="3"/>
      <c r="P1287" s="3"/>
      <c r="Q1287" s="3"/>
      <c r="R1287" s="3"/>
      <c r="S1287" s="3"/>
      <c r="T1287" s="3"/>
      <c r="U1287" s="3">
        <v>1</v>
      </c>
      <c r="V1287" s="3"/>
      <c r="W1287" s="3"/>
      <c r="X1287" s="12">
        <v>1</v>
      </c>
      <c r="Y1287" s="3" t="s">
        <v>4</v>
      </c>
      <c r="Z1287" s="12"/>
      <c r="AA1287" s="12"/>
      <c r="AB1287" s="12"/>
      <c r="AC1287" s="12"/>
      <c r="AD1287" s="12">
        <v>1</v>
      </c>
      <c r="AE1287" s="12"/>
      <c r="AF1287" s="12"/>
      <c r="AG1287" s="12"/>
      <c r="AH1287" s="12"/>
      <c r="AI1287" s="3">
        <v>8</v>
      </c>
      <c r="AJ1287" s="14" t="s">
        <v>755</v>
      </c>
      <c r="AK1287" s="3">
        <v>1</v>
      </c>
      <c r="AL1287" s="3"/>
    </row>
    <row r="1288" spans="1:38" x14ac:dyDescent="0.3">
      <c r="A1288" s="2">
        <v>1287</v>
      </c>
      <c r="B1288" s="21" t="s">
        <v>769</v>
      </c>
      <c r="C1288" s="3" t="s">
        <v>2</v>
      </c>
      <c r="D1288" s="3" t="s">
        <v>4</v>
      </c>
      <c r="E1288" s="12"/>
      <c r="F1288" s="3">
        <v>1</v>
      </c>
      <c r="G1288" s="3"/>
      <c r="H1288" s="3"/>
      <c r="I1288" s="3"/>
      <c r="J1288" s="3"/>
      <c r="M1288" s="3"/>
      <c r="N1288" s="3"/>
      <c r="O1288" s="3"/>
      <c r="P1288" s="3"/>
      <c r="Q1288" s="3"/>
      <c r="R1288" s="3"/>
      <c r="S1288" s="3"/>
      <c r="T1288" s="3"/>
      <c r="U1288" s="3"/>
      <c r="V1288" s="3">
        <v>1</v>
      </c>
      <c r="W1288" s="3"/>
      <c r="X1288" s="12">
        <v>1</v>
      </c>
      <c r="Y1288" s="3" t="s">
        <v>4</v>
      </c>
      <c r="Z1288" s="12">
        <v>1</v>
      </c>
      <c r="AA1288" s="12">
        <v>1</v>
      </c>
      <c r="AB1288" s="12"/>
      <c r="AC1288" s="12"/>
      <c r="AD1288" s="12"/>
      <c r="AE1288" s="12"/>
      <c r="AF1288" s="12"/>
      <c r="AG1288" s="12"/>
      <c r="AH1288" s="12"/>
      <c r="AI1288" s="3">
        <v>10</v>
      </c>
      <c r="AK1288" s="3"/>
      <c r="AL1288" s="3"/>
    </row>
    <row r="1289" spans="1:38" x14ac:dyDescent="0.3">
      <c r="A1289" s="2">
        <v>1288</v>
      </c>
      <c r="B1289" s="21" t="s">
        <v>769</v>
      </c>
      <c r="C1289" s="3" t="s">
        <v>1</v>
      </c>
      <c r="D1289" s="3" t="s">
        <v>3</v>
      </c>
      <c r="E1289" s="12"/>
      <c r="F1289" s="3"/>
      <c r="G1289" s="3"/>
      <c r="H1289" s="3"/>
      <c r="I1289" s="3">
        <v>1</v>
      </c>
      <c r="J1289" s="3"/>
      <c r="M1289" s="3"/>
      <c r="N1289" s="3"/>
      <c r="O1289" s="3">
        <v>1</v>
      </c>
      <c r="P1289" s="3"/>
      <c r="Q1289" s="3"/>
      <c r="R1289" s="3"/>
      <c r="S1289" s="3"/>
      <c r="T1289" s="3"/>
      <c r="U1289" s="3"/>
      <c r="V1289" s="3"/>
      <c r="W1289" s="3"/>
      <c r="X1289" s="12">
        <v>1</v>
      </c>
      <c r="Y1289" s="3" t="s">
        <v>4</v>
      </c>
      <c r="Z1289" s="12"/>
      <c r="AA1289" s="12"/>
      <c r="AB1289" s="12">
        <v>1</v>
      </c>
      <c r="AC1289" s="12"/>
      <c r="AD1289" s="12"/>
      <c r="AE1289" s="12"/>
      <c r="AF1289" s="12"/>
      <c r="AG1289" s="12">
        <v>1</v>
      </c>
      <c r="AH1289" s="12"/>
      <c r="AI1289" s="3">
        <v>9</v>
      </c>
      <c r="AJ1289" s="14" t="s">
        <v>756</v>
      </c>
      <c r="AK1289" s="3">
        <v>3</v>
      </c>
      <c r="AL1289" s="3"/>
    </row>
    <row r="1290" spans="1:38" x14ac:dyDescent="0.3">
      <c r="A1290" s="2">
        <v>1289</v>
      </c>
      <c r="B1290" s="21" t="s">
        <v>769</v>
      </c>
      <c r="C1290" s="3" t="s">
        <v>2</v>
      </c>
      <c r="D1290" s="3" t="s">
        <v>3</v>
      </c>
      <c r="E1290" s="12"/>
      <c r="F1290" s="3">
        <v>1</v>
      </c>
      <c r="G1290" s="3"/>
      <c r="H1290" s="3"/>
      <c r="I1290" s="3"/>
      <c r="J1290" s="3"/>
      <c r="M1290" s="3"/>
      <c r="N1290" s="3"/>
      <c r="O1290" s="3"/>
      <c r="P1290" s="3"/>
      <c r="Q1290" s="3"/>
      <c r="R1290" s="3"/>
      <c r="S1290" s="3"/>
      <c r="T1290" s="3"/>
      <c r="U1290" s="3">
        <v>1</v>
      </c>
      <c r="V1290" s="3"/>
      <c r="W1290" s="3"/>
      <c r="X1290" s="12">
        <v>1</v>
      </c>
      <c r="Y1290" s="3" t="s">
        <v>4</v>
      </c>
      <c r="Z1290" s="12"/>
      <c r="AA1290" s="12">
        <v>1</v>
      </c>
      <c r="AB1290" s="12"/>
      <c r="AC1290" s="12"/>
      <c r="AD1290" s="12"/>
      <c r="AE1290" s="12"/>
      <c r="AF1290" s="12"/>
      <c r="AG1290" s="12"/>
      <c r="AH1290" s="12"/>
      <c r="AI1290" s="3">
        <v>10</v>
      </c>
      <c r="AJ1290" s="14" t="s">
        <v>757</v>
      </c>
      <c r="AK1290" s="3">
        <v>0</v>
      </c>
      <c r="AL1290" s="3"/>
    </row>
    <row r="1291" spans="1:38" x14ac:dyDescent="0.3">
      <c r="A1291" s="2">
        <v>1290</v>
      </c>
      <c r="B1291" s="21" t="s">
        <v>769</v>
      </c>
      <c r="C1291" s="3" t="s">
        <v>1</v>
      </c>
      <c r="D1291" s="3" t="s">
        <v>3</v>
      </c>
      <c r="E1291" s="12"/>
      <c r="F1291" s="3"/>
      <c r="G1291" s="3"/>
      <c r="H1291" s="3"/>
      <c r="I1291" s="3"/>
      <c r="J1291" s="3"/>
      <c r="M1291" s="3">
        <v>1</v>
      </c>
      <c r="N1291" s="3"/>
      <c r="O1291" s="3"/>
      <c r="P1291" s="3"/>
      <c r="Q1291" s="3"/>
      <c r="R1291" s="3"/>
      <c r="S1291" s="3"/>
      <c r="T1291" s="3"/>
      <c r="U1291" s="3"/>
      <c r="V1291" s="3">
        <v>1</v>
      </c>
      <c r="W1291" s="3"/>
      <c r="X1291" s="12">
        <v>3</v>
      </c>
      <c r="Y1291" s="3"/>
      <c r="Z1291" s="12"/>
      <c r="AA1291" s="12">
        <v>1</v>
      </c>
      <c r="AB1291" s="12"/>
      <c r="AC1291" s="12"/>
      <c r="AD1291" s="12"/>
      <c r="AE1291" s="12"/>
      <c r="AF1291" s="12"/>
      <c r="AG1291" s="12"/>
      <c r="AH1291" s="12"/>
      <c r="AI1291" s="3">
        <v>9</v>
      </c>
      <c r="AJ1291" s="14" t="s">
        <v>758</v>
      </c>
      <c r="AK1291" s="3">
        <v>0</v>
      </c>
      <c r="AL1291" s="3"/>
    </row>
    <row r="1292" spans="1:38" x14ac:dyDescent="0.3">
      <c r="A1292" s="2">
        <v>1291</v>
      </c>
      <c r="B1292" s="21" t="s">
        <v>769</v>
      </c>
      <c r="C1292" s="3" t="s">
        <v>2</v>
      </c>
      <c r="D1292" s="3" t="s">
        <v>3</v>
      </c>
      <c r="E1292" s="12"/>
      <c r="F1292" s="3">
        <v>1</v>
      </c>
      <c r="G1292" s="3"/>
      <c r="H1292" s="3"/>
      <c r="I1292" s="3"/>
      <c r="J1292" s="3"/>
      <c r="M1292" s="3"/>
      <c r="N1292" s="3"/>
      <c r="O1292" s="3">
        <v>1</v>
      </c>
      <c r="P1292" s="3"/>
      <c r="Q1292" s="3"/>
      <c r="R1292" s="3"/>
      <c r="S1292" s="3"/>
      <c r="T1292" s="3"/>
      <c r="U1292" s="3"/>
      <c r="V1292" s="3"/>
      <c r="W1292" s="3"/>
      <c r="X1292" s="12">
        <v>1</v>
      </c>
      <c r="Y1292" s="3" t="s">
        <v>4</v>
      </c>
      <c r="Z1292" s="12"/>
      <c r="AA1292" s="12"/>
      <c r="AB1292" s="12"/>
      <c r="AC1292" s="12"/>
      <c r="AD1292" s="12"/>
      <c r="AE1292" s="12"/>
      <c r="AF1292" s="12"/>
      <c r="AG1292" s="12">
        <v>1</v>
      </c>
      <c r="AH1292" s="12"/>
      <c r="AI1292" s="3">
        <v>9</v>
      </c>
      <c r="AK1292" s="3"/>
      <c r="AL1292" s="3"/>
    </row>
    <row r="1293" spans="1:38" x14ac:dyDescent="0.3">
      <c r="A1293" s="2">
        <v>1292</v>
      </c>
      <c r="B1293" s="21" t="s">
        <v>769</v>
      </c>
      <c r="C1293" s="3" t="s">
        <v>1</v>
      </c>
      <c r="D1293" s="3" t="s">
        <v>4</v>
      </c>
      <c r="E1293" s="12"/>
      <c r="F1293" s="3">
        <v>1</v>
      </c>
      <c r="G1293" s="3"/>
      <c r="H1293" s="3"/>
      <c r="I1293" s="3"/>
      <c r="J1293" s="3"/>
      <c r="M1293" s="3"/>
      <c r="N1293" s="3"/>
      <c r="O1293" s="3">
        <v>1</v>
      </c>
      <c r="P1293" s="3"/>
      <c r="Q1293" s="3"/>
      <c r="R1293" s="3"/>
      <c r="S1293" s="3"/>
      <c r="T1293" s="3"/>
      <c r="U1293" s="3"/>
      <c r="V1293" s="3">
        <v>1</v>
      </c>
      <c r="W1293" s="3"/>
      <c r="X1293" s="12">
        <v>1</v>
      </c>
      <c r="Y1293" s="3" t="s">
        <v>4</v>
      </c>
      <c r="Z1293" s="12"/>
      <c r="AA1293" s="12"/>
      <c r="AB1293" s="12"/>
      <c r="AC1293" s="12"/>
      <c r="AD1293" s="12"/>
      <c r="AE1293" s="12"/>
      <c r="AF1293" s="12">
        <v>1</v>
      </c>
      <c r="AG1293" s="12"/>
      <c r="AH1293" s="12"/>
      <c r="AI1293" s="3">
        <v>8</v>
      </c>
      <c r="AJ1293" s="14" t="s">
        <v>759</v>
      </c>
      <c r="AK1293" s="3">
        <v>2</v>
      </c>
      <c r="AL1293" s="3"/>
    </row>
    <row r="1294" spans="1:38" x14ac:dyDescent="0.3">
      <c r="A1294" s="2">
        <v>1293</v>
      </c>
      <c r="B1294" s="21" t="s">
        <v>769</v>
      </c>
      <c r="C1294" s="3" t="s">
        <v>2</v>
      </c>
      <c r="D1294" s="3" t="s">
        <v>3</v>
      </c>
      <c r="E1294" s="12"/>
      <c r="F1294" s="3">
        <v>1</v>
      </c>
      <c r="G1294" s="3"/>
      <c r="H1294" s="3"/>
      <c r="I1294" s="3"/>
      <c r="J1294" s="3"/>
      <c r="M1294" s="3"/>
      <c r="N1294" s="3"/>
      <c r="O1294" s="3"/>
      <c r="P1294" s="3"/>
      <c r="Q1294" s="3"/>
      <c r="R1294" s="3"/>
      <c r="S1294" s="3">
        <v>1</v>
      </c>
      <c r="T1294" s="3"/>
      <c r="U1294" s="3"/>
      <c r="V1294" s="3"/>
      <c r="W1294" s="3"/>
      <c r="X1294" s="12">
        <v>1</v>
      </c>
      <c r="Y1294" s="3" t="s">
        <v>4</v>
      </c>
      <c r="Z1294" s="12"/>
      <c r="AA1294" s="12"/>
      <c r="AB1294" s="12"/>
      <c r="AC1294" s="12"/>
      <c r="AD1294" s="12"/>
      <c r="AE1294" s="12">
        <v>1</v>
      </c>
      <c r="AF1294" s="12"/>
      <c r="AG1294" s="12"/>
      <c r="AH1294" s="12"/>
      <c r="AI1294" s="3">
        <v>9</v>
      </c>
      <c r="AK1294" s="3"/>
      <c r="AL1294" s="3"/>
    </row>
    <row r="1295" spans="1:38" x14ac:dyDescent="0.3">
      <c r="A1295" s="2">
        <v>1294</v>
      </c>
      <c r="B1295" s="21" t="s">
        <v>769</v>
      </c>
      <c r="C1295" s="3" t="s">
        <v>1</v>
      </c>
      <c r="D1295" s="3" t="s">
        <v>3</v>
      </c>
      <c r="E1295" s="12"/>
      <c r="F1295" s="3">
        <v>1</v>
      </c>
      <c r="G1295" s="3"/>
      <c r="H1295" s="3"/>
      <c r="I1295" s="3"/>
      <c r="J1295" s="3"/>
      <c r="M1295" s="3"/>
      <c r="N1295" s="3"/>
      <c r="O1295" s="3"/>
      <c r="P1295" s="3"/>
      <c r="Q1295" s="3"/>
      <c r="R1295" s="3"/>
      <c r="S1295" s="3"/>
      <c r="T1295" s="3"/>
      <c r="U1295" s="3">
        <v>1</v>
      </c>
      <c r="V1295" s="3"/>
      <c r="W1295" s="3"/>
      <c r="X1295" s="12">
        <v>1</v>
      </c>
      <c r="Y1295" s="3" t="s">
        <v>4</v>
      </c>
      <c r="Z1295" s="12"/>
      <c r="AA1295" s="12"/>
      <c r="AB1295" s="12"/>
      <c r="AC1295" s="12"/>
      <c r="AD1295" s="12">
        <v>1</v>
      </c>
      <c r="AE1295" s="12"/>
      <c r="AF1295" s="12"/>
      <c r="AG1295" s="12"/>
      <c r="AH1295" s="12"/>
      <c r="AI1295" s="3">
        <v>0</v>
      </c>
      <c r="AK1295" s="3"/>
      <c r="AL1295" s="3"/>
    </row>
    <row r="1296" spans="1:38" x14ac:dyDescent="0.3">
      <c r="A1296" s="2">
        <v>1295</v>
      </c>
      <c r="B1296" s="21" t="s">
        <v>769</v>
      </c>
      <c r="C1296" s="3" t="s">
        <v>1</v>
      </c>
      <c r="D1296" s="3" t="s">
        <v>4</v>
      </c>
      <c r="E1296" s="12">
        <v>1</v>
      </c>
      <c r="F1296" s="3"/>
      <c r="G1296" s="3"/>
      <c r="H1296" s="3"/>
      <c r="I1296" s="3"/>
      <c r="J1296" s="3"/>
      <c r="M1296" s="3"/>
      <c r="N1296" s="3"/>
      <c r="O1296" s="3">
        <v>1</v>
      </c>
      <c r="P1296" s="3"/>
      <c r="Q1296" s="3"/>
      <c r="R1296" s="3"/>
      <c r="S1296" s="3"/>
      <c r="T1296" s="3"/>
      <c r="U1296" s="3"/>
      <c r="V1296" s="3"/>
      <c r="W1296" s="3"/>
      <c r="X1296" s="12">
        <v>1</v>
      </c>
      <c r="Y1296" s="3" t="s">
        <v>4</v>
      </c>
      <c r="Z1296" s="12"/>
      <c r="AA1296" s="12"/>
      <c r="AB1296" s="12"/>
      <c r="AC1296" s="12"/>
      <c r="AD1296" s="12"/>
      <c r="AE1296" s="12">
        <v>1</v>
      </c>
      <c r="AF1296" s="12"/>
      <c r="AG1296" s="12"/>
      <c r="AH1296" s="12"/>
      <c r="AI1296" s="3">
        <v>10</v>
      </c>
      <c r="AK1296" s="3"/>
      <c r="AL1296" s="3"/>
    </row>
    <row r="1297" spans="1:38" x14ac:dyDescent="0.3">
      <c r="A1297" s="2">
        <v>1296</v>
      </c>
      <c r="B1297" s="21" t="s">
        <v>769</v>
      </c>
      <c r="C1297" s="3" t="s">
        <v>2</v>
      </c>
      <c r="D1297" s="3" t="s">
        <v>3</v>
      </c>
      <c r="E1297" s="12"/>
      <c r="F1297" s="3"/>
      <c r="G1297" s="3"/>
      <c r="H1297" s="3"/>
      <c r="I1297" s="3"/>
      <c r="J1297" s="3"/>
      <c r="M1297" s="3"/>
      <c r="N1297" s="3">
        <v>99</v>
      </c>
      <c r="O1297" s="3">
        <v>1</v>
      </c>
      <c r="P1297" s="3"/>
      <c r="Q1297" s="3"/>
      <c r="R1297" s="3"/>
      <c r="S1297" s="3"/>
      <c r="T1297" s="3"/>
      <c r="U1297" s="3"/>
      <c r="V1297" s="3"/>
      <c r="W1297" s="3"/>
      <c r="X1297" s="12">
        <v>1</v>
      </c>
      <c r="Y1297" s="3" t="s">
        <v>4</v>
      </c>
      <c r="Z1297" s="12"/>
      <c r="AA1297" s="12"/>
      <c r="AB1297" s="12">
        <v>1</v>
      </c>
      <c r="AC1297" s="12"/>
      <c r="AD1297" s="12"/>
      <c r="AE1297" s="12"/>
      <c r="AF1297" s="12"/>
      <c r="AG1297" s="12"/>
      <c r="AH1297" s="12"/>
      <c r="AI1297" s="3">
        <v>8</v>
      </c>
      <c r="AK1297" s="3"/>
      <c r="AL1297" s="3"/>
    </row>
    <row r="1298" spans="1:38" x14ac:dyDescent="0.3">
      <c r="A1298" s="2">
        <v>1297</v>
      </c>
      <c r="B1298" s="21" t="s">
        <v>769</v>
      </c>
      <c r="C1298" s="3" t="s">
        <v>1</v>
      </c>
      <c r="D1298" s="3" t="s">
        <v>3</v>
      </c>
      <c r="E1298" s="12"/>
      <c r="F1298" s="3">
        <v>1</v>
      </c>
      <c r="G1298" s="3"/>
      <c r="H1298" s="3">
        <v>1</v>
      </c>
      <c r="I1298" s="3"/>
      <c r="J1298" s="3"/>
      <c r="M1298" s="3"/>
      <c r="N1298" s="3"/>
      <c r="O1298" s="3"/>
      <c r="P1298" s="3"/>
      <c r="Q1298" s="3"/>
      <c r="R1298" s="3">
        <v>1</v>
      </c>
      <c r="S1298" s="3"/>
      <c r="T1298" s="3"/>
      <c r="U1298" s="3"/>
      <c r="V1298" s="3"/>
      <c r="W1298" s="3"/>
      <c r="X1298" s="12">
        <v>1</v>
      </c>
      <c r="Y1298" s="3" t="s">
        <v>4</v>
      </c>
      <c r="Z1298" s="12"/>
      <c r="AA1298" s="12"/>
      <c r="AB1298" s="12"/>
      <c r="AC1298" s="12"/>
      <c r="AD1298" s="12"/>
      <c r="AE1298" s="12"/>
      <c r="AF1298" s="12"/>
      <c r="AG1298" s="12">
        <v>1</v>
      </c>
      <c r="AH1298" s="12"/>
      <c r="AI1298" s="3">
        <v>4</v>
      </c>
      <c r="AK1298" s="3"/>
      <c r="AL1298" s="3"/>
    </row>
    <row r="1299" spans="1:38" x14ac:dyDescent="0.3">
      <c r="A1299" s="2">
        <v>1298</v>
      </c>
      <c r="B1299" s="21" t="s">
        <v>769</v>
      </c>
      <c r="C1299" s="3" t="s">
        <v>1</v>
      </c>
      <c r="D1299" s="3" t="s">
        <v>3</v>
      </c>
      <c r="E1299" s="12"/>
      <c r="F1299" s="3">
        <v>1</v>
      </c>
      <c r="G1299" s="3"/>
      <c r="H1299" s="3"/>
      <c r="I1299" s="3"/>
      <c r="J1299" s="3"/>
      <c r="M1299" s="3"/>
      <c r="N1299" s="3"/>
      <c r="O1299" s="3"/>
      <c r="P1299" s="3"/>
      <c r="Q1299" s="3"/>
      <c r="R1299" s="3"/>
      <c r="S1299" s="3"/>
      <c r="T1299" s="3"/>
      <c r="U1299" s="3">
        <v>1</v>
      </c>
      <c r="V1299" s="3"/>
      <c r="W1299" s="3"/>
      <c r="X1299" s="12">
        <v>1</v>
      </c>
      <c r="Y1299" s="3" t="s">
        <v>4</v>
      </c>
      <c r="Z1299" s="12"/>
      <c r="AA1299" s="12"/>
      <c r="AB1299" s="12">
        <v>1</v>
      </c>
      <c r="AC1299" s="12"/>
      <c r="AD1299" s="12">
        <v>1</v>
      </c>
      <c r="AE1299" s="12"/>
      <c r="AF1299" s="12"/>
      <c r="AG1299" s="12"/>
      <c r="AH1299" s="12"/>
      <c r="AI1299" s="3">
        <v>10</v>
      </c>
      <c r="AK1299" s="3"/>
      <c r="AL1299" s="3"/>
    </row>
    <row r="1300" spans="1:38" x14ac:dyDescent="0.3">
      <c r="A1300" s="2">
        <v>1299</v>
      </c>
      <c r="B1300" s="21" t="s">
        <v>769</v>
      </c>
      <c r="C1300" s="3" t="s">
        <v>2</v>
      </c>
      <c r="D1300" s="3" t="s">
        <v>3</v>
      </c>
      <c r="E1300" s="12"/>
      <c r="F1300" s="3">
        <v>1</v>
      </c>
      <c r="G1300" s="3"/>
      <c r="H1300" s="3"/>
      <c r="I1300" s="3"/>
      <c r="J1300" s="3"/>
      <c r="M1300" s="3"/>
      <c r="N1300" s="3"/>
      <c r="O1300" s="3"/>
      <c r="P1300" s="3"/>
      <c r="Q1300" s="3"/>
      <c r="R1300" s="3"/>
      <c r="S1300" s="3"/>
      <c r="T1300" s="3"/>
      <c r="U1300" s="3">
        <v>1</v>
      </c>
      <c r="V1300" s="3"/>
      <c r="W1300" s="3"/>
      <c r="X1300" s="12">
        <v>1</v>
      </c>
      <c r="Y1300" s="3" t="s">
        <v>4</v>
      </c>
      <c r="Z1300" s="12"/>
      <c r="AA1300" s="12"/>
      <c r="AB1300" s="12"/>
      <c r="AC1300" s="12"/>
      <c r="AD1300" s="12">
        <v>1</v>
      </c>
      <c r="AE1300" s="12"/>
      <c r="AF1300" s="12"/>
      <c r="AG1300" s="12"/>
      <c r="AH1300" s="12"/>
      <c r="AI1300" s="3">
        <v>10</v>
      </c>
      <c r="AJ1300" s="14" t="s">
        <v>760</v>
      </c>
      <c r="AK1300" s="3">
        <v>2</v>
      </c>
      <c r="AL1300" s="3"/>
    </row>
    <row r="1301" spans="1:38" x14ac:dyDescent="0.3">
      <c r="A1301" s="2">
        <v>1300</v>
      </c>
      <c r="B1301" s="21" t="s">
        <v>769</v>
      </c>
      <c r="C1301" s="3" t="s">
        <v>2</v>
      </c>
      <c r="D1301" s="3" t="s">
        <v>3</v>
      </c>
      <c r="E1301" s="12"/>
      <c r="F1301" s="3">
        <v>1</v>
      </c>
      <c r="G1301" s="3"/>
      <c r="H1301" s="3"/>
      <c r="I1301" s="3"/>
      <c r="J1301" s="3"/>
      <c r="M1301" s="3"/>
      <c r="N1301" s="3"/>
      <c r="O1301" s="3"/>
      <c r="P1301" s="3"/>
      <c r="Q1301" s="3"/>
      <c r="R1301" s="3">
        <v>1</v>
      </c>
      <c r="S1301" s="3"/>
      <c r="T1301" s="3"/>
      <c r="U1301" s="3"/>
      <c r="V1301" s="3"/>
      <c r="W1301" s="3"/>
      <c r="X1301" s="12">
        <v>1</v>
      </c>
      <c r="Y1301" s="3" t="s">
        <v>4</v>
      </c>
      <c r="Z1301" s="12"/>
      <c r="AA1301" s="12"/>
      <c r="AB1301" s="12"/>
      <c r="AC1301" s="12"/>
      <c r="AD1301" s="12"/>
      <c r="AE1301" s="12"/>
      <c r="AF1301" s="12"/>
      <c r="AG1301" s="12"/>
      <c r="AH1301" s="12">
        <v>1</v>
      </c>
      <c r="AI1301" s="3">
        <v>9</v>
      </c>
      <c r="AK1301" s="3"/>
      <c r="AL1301" s="3"/>
    </row>
    <row r="1302" spans="1:38" x14ac:dyDescent="0.3">
      <c r="A1302" s="2">
        <v>1301</v>
      </c>
      <c r="B1302" s="21" t="s">
        <v>769</v>
      </c>
      <c r="C1302" s="3" t="s">
        <v>2</v>
      </c>
      <c r="D1302" s="3" t="s">
        <v>4</v>
      </c>
      <c r="E1302" s="12">
        <v>1</v>
      </c>
      <c r="F1302" s="3"/>
      <c r="G1302" s="3"/>
      <c r="H1302" s="3">
        <v>1</v>
      </c>
      <c r="I1302" s="3"/>
      <c r="J1302" s="3"/>
      <c r="M1302" s="3"/>
      <c r="N1302" s="3"/>
      <c r="O1302" s="3">
        <v>1</v>
      </c>
      <c r="P1302" s="3"/>
      <c r="Q1302" s="3"/>
      <c r="R1302" s="3"/>
      <c r="S1302" s="3"/>
      <c r="T1302" s="3"/>
      <c r="U1302" s="3"/>
      <c r="V1302" s="3"/>
      <c r="W1302" s="3"/>
      <c r="X1302" s="12">
        <v>1</v>
      </c>
      <c r="Y1302" s="3" t="s">
        <v>4</v>
      </c>
      <c r="Z1302" s="12">
        <v>1</v>
      </c>
      <c r="AA1302" s="12"/>
      <c r="AB1302" s="12"/>
      <c r="AC1302" s="12"/>
      <c r="AD1302" s="12"/>
      <c r="AE1302" s="12"/>
      <c r="AF1302" s="12"/>
      <c r="AG1302" s="12"/>
      <c r="AH1302" s="12"/>
      <c r="AI1302" s="3">
        <v>10</v>
      </c>
      <c r="AJ1302" s="14" t="s">
        <v>761</v>
      </c>
      <c r="AK1302" s="3">
        <v>0</v>
      </c>
      <c r="AL1302" s="3"/>
    </row>
    <row r="1303" spans="1:38" x14ac:dyDescent="0.3">
      <c r="A1303" s="2">
        <v>1302</v>
      </c>
      <c r="B1303" s="21" t="s">
        <v>769</v>
      </c>
      <c r="C1303" s="3" t="s">
        <v>1</v>
      </c>
      <c r="D1303" s="3" t="s">
        <v>4</v>
      </c>
      <c r="E1303" s="12">
        <v>1</v>
      </c>
      <c r="F1303" s="3">
        <v>1</v>
      </c>
      <c r="G1303" s="3"/>
      <c r="H1303" s="3"/>
      <c r="I1303" s="3"/>
      <c r="J1303" s="3"/>
      <c r="M1303" s="3"/>
      <c r="N1303" s="3"/>
      <c r="O1303" s="3"/>
      <c r="P1303" s="3"/>
      <c r="Q1303" s="3">
        <v>1</v>
      </c>
      <c r="R1303" s="3">
        <v>1</v>
      </c>
      <c r="S1303" s="3"/>
      <c r="T1303" s="3"/>
      <c r="U1303" s="3"/>
      <c r="V1303" s="3">
        <v>1</v>
      </c>
      <c r="W1303" s="3"/>
      <c r="X1303" s="12">
        <v>1</v>
      </c>
      <c r="Y1303" s="3" t="s">
        <v>4</v>
      </c>
      <c r="Z1303" s="12"/>
      <c r="AA1303" s="12"/>
      <c r="AB1303" s="12"/>
      <c r="AC1303" s="12"/>
      <c r="AD1303" s="12"/>
      <c r="AE1303" s="12">
        <v>1</v>
      </c>
      <c r="AF1303" s="12"/>
      <c r="AG1303" s="12"/>
      <c r="AH1303" s="12">
        <v>1</v>
      </c>
      <c r="AI1303" s="3">
        <v>6</v>
      </c>
      <c r="AK1303" s="3"/>
      <c r="AL1303" s="3"/>
    </row>
    <row r="1304" spans="1:38" x14ac:dyDescent="0.3">
      <c r="A1304" s="2">
        <v>1303</v>
      </c>
      <c r="B1304" s="21" t="s">
        <v>769</v>
      </c>
      <c r="C1304" s="3" t="s">
        <v>1</v>
      </c>
      <c r="D1304" s="3" t="s">
        <v>4</v>
      </c>
      <c r="E1304" s="12"/>
      <c r="F1304" s="3"/>
      <c r="G1304" s="3">
        <v>1</v>
      </c>
      <c r="H1304" s="3"/>
      <c r="I1304" s="3"/>
      <c r="J1304" s="3"/>
      <c r="M1304" s="3"/>
      <c r="N1304" s="3"/>
      <c r="O1304" s="3">
        <v>1</v>
      </c>
      <c r="P1304" s="3"/>
      <c r="Q1304" s="3"/>
      <c r="R1304" s="3"/>
      <c r="S1304" s="3"/>
      <c r="T1304" s="3"/>
      <c r="U1304" s="3"/>
      <c r="V1304" s="3"/>
      <c r="W1304" s="3"/>
      <c r="X1304" s="12">
        <v>1</v>
      </c>
      <c r="Y1304" s="3" t="s">
        <v>3</v>
      </c>
      <c r="Z1304" s="12"/>
      <c r="AA1304" s="12"/>
      <c r="AB1304" s="12"/>
      <c r="AC1304" s="12"/>
      <c r="AD1304" s="12"/>
      <c r="AE1304" s="12"/>
      <c r="AF1304" s="12"/>
      <c r="AG1304" s="12">
        <v>1</v>
      </c>
      <c r="AH1304" s="12"/>
      <c r="AI1304" s="3">
        <v>8</v>
      </c>
      <c r="AK1304" s="3"/>
      <c r="AL1304" s="3"/>
    </row>
    <row r="1305" spans="1:38" x14ac:dyDescent="0.3">
      <c r="A1305" s="2">
        <v>1304</v>
      </c>
      <c r="B1305" s="21" t="s">
        <v>769</v>
      </c>
      <c r="C1305" s="3" t="s">
        <v>2</v>
      </c>
      <c r="D1305" s="3" t="s">
        <v>3</v>
      </c>
      <c r="E1305" s="12"/>
      <c r="F1305" s="3">
        <v>1</v>
      </c>
      <c r="G1305" s="3"/>
      <c r="H1305" s="3"/>
      <c r="I1305" s="3"/>
      <c r="J1305" s="3"/>
      <c r="M1305" s="3"/>
      <c r="N1305" s="3"/>
      <c r="O1305" s="3"/>
      <c r="P1305" s="3"/>
      <c r="Q1305" s="3"/>
      <c r="R1305" s="3"/>
      <c r="S1305" s="3"/>
      <c r="T1305" s="3"/>
      <c r="U1305" s="3">
        <v>1</v>
      </c>
      <c r="V1305" s="3"/>
      <c r="W1305" s="3"/>
      <c r="X1305" s="12">
        <v>1</v>
      </c>
      <c r="Y1305" s="3" t="s">
        <v>4</v>
      </c>
      <c r="Z1305" s="12"/>
      <c r="AA1305" s="12">
        <v>1</v>
      </c>
      <c r="AB1305" s="12"/>
      <c r="AC1305" s="12"/>
      <c r="AD1305" s="12"/>
      <c r="AE1305" s="12"/>
      <c r="AF1305" s="12"/>
      <c r="AG1305" s="12"/>
      <c r="AH1305" s="12"/>
      <c r="AI1305" s="3">
        <v>10</v>
      </c>
      <c r="AJ1305" s="14" t="s">
        <v>744</v>
      </c>
      <c r="AK1305" s="3">
        <v>0</v>
      </c>
      <c r="AL1305" s="3"/>
    </row>
    <row r="1306" spans="1:38" x14ac:dyDescent="0.3">
      <c r="A1306" s="2">
        <v>1305</v>
      </c>
      <c r="B1306" s="21" t="s">
        <v>769</v>
      </c>
      <c r="C1306" s="3" t="s">
        <v>1</v>
      </c>
      <c r="D1306" s="3" t="s">
        <v>4</v>
      </c>
      <c r="E1306" s="12">
        <v>1</v>
      </c>
      <c r="F1306" s="3"/>
      <c r="G1306" s="3"/>
      <c r="H1306" s="3"/>
      <c r="I1306" s="3"/>
      <c r="J1306" s="3"/>
      <c r="M1306" s="3"/>
      <c r="N1306" s="3"/>
      <c r="O1306" s="3"/>
      <c r="P1306" s="3"/>
      <c r="Q1306" s="3"/>
      <c r="R1306" s="3"/>
      <c r="S1306" s="3"/>
      <c r="T1306" s="3">
        <v>1</v>
      </c>
      <c r="U1306" s="3"/>
      <c r="V1306" s="3"/>
      <c r="W1306" s="3"/>
      <c r="X1306" s="12">
        <v>1</v>
      </c>
      <c r="Y1306" s="3" t="s">
        <v>3</v>
      </c>
      <c r="Z1306" s="12">
        <v>1</v>
      </c>
      <c r="AA1306" s="12"/>
      <c r="AB1306" s="12"/>
      <c r="AC1306" s="12"/>
      <c r="AD1306" s="12"/>
      <c r="AE1306" s="12"/>
      <c r="AF1306" s="12"/>
      <c r="AG1306" s="12"/>
      <c r="AH1306" s="12"/>
      <c r="AI1306" s="3">
        <v>10</v>
      </c>
      <c r="AJ1306" s="14" t="s">
        <v>18</v>
      </c>
      <c r="AK1306" s="3">
        <v>0</v>
      </c>
      <c r="AL1306" s="3"/>
    </row>
    <row r="1307" spans="1:38" x14ac:dyDescent="0.3">
      <c r="A1307" s="2">
        <v>1306</v>
      </c>
      <c r="B1307" s="21" t="s">
        <v>769</v>
      </c>
      <c r="C1307" s="3" t="s">
        <v>1</v>
      </c>
      <c r="D1307" s="3" t="s">
        <v>3</v>
      </c>
      <c r="E1307" s="12"/>
      <c r="F1307" s="3">
        <v>1</v>
      </c>
      <c r="G1307" s="3"/>
      <c r="H1307" s="3"/>
      <c r="I1307" s="3"/>
      <c r="J1307" s="3"/>
      <c r="M1307" s="3"/>
      <c r="N1307" s="3"/>
      <c r="O1307" s="3"/>
      <c r="P1307" s="3"/>
      <c r="Q1307" s="3"/>
      <c r="R1307" s="3"/>
      <c r="S1307" s="3"/>
      <c r="T1307" s="3"/>
      <c r="U1307" s="3"/>
      <c r="V1307" s="3">
        <v>1</v>
      </c>
      <c r="W1307" s="3"/>
      <c r="X1307" s="12">
        <v>1</v>
      </c>
      <c r="Y1307" s="3" t="s">
        <v>4</v>
      </c>
      <c r="Z1307" s="12"/>
      <c r="AA1307" s="12"/>
      <c r="AB1307" s="12"/>
      <c r="AC1307" s="12"/>
      <c r="AD1307" s="12"/>
      <c r="AE1307" s="12">
        <v>1</v>
      </c>
      <c r="AF1307" s="12"/>
      <c r="AG1307" s="12"/>
      <c r="AH1307" s="12"/>
      <c r="AI1307" s="3">
        <v>10</v>
      </c>
      <c r="AK1307" s="3"/>
      <c r="AL1307" s="3"/>
    </row>
    <row r="1308" spans="1:38" x14ac:dyDescent="0.3">
      <c r="A1308" s="2">
        <v>1307</v>
      </c>
      <c r="B1308" s="21" t="s">
        <v>769</v>
      </c>
      <c r="C1308" s="3" t="s">
        <v>1</v>
      </c>
      <c r="D1308" s="3" t="s">
        <v>3</v>
      </c>
      <c r="E1308" s="12"/>
      <c r="F1308" s="3"/>
      <c r="G1308" s="3"/>
      <c r="H1308" s="3"/>
      <c r="I1308" s="3"/>
      <c r="J1308" s="3"/>
      <c r="M1308" s="3"/>
      <c r="N1308" s="3">
        <v>99</v>
      </c>
      <c r="O1308" s="3"/>
      <c r="P1308" s="3"/>
      <c r="Q1308" s="3"/>
      <c r="R1308" s="3"/>
      <c r="S1308" s="3"/>
      <c r="T1308" s="3"/>
      <c r="U1308" s="3">
        <v>1</v>
      </c>
      <c r="V1308" s="3"/>
      <c r="W1308" s="3"/>
      <c r="X1308" s="12">
        <v>1</v>
      </c>
      <c r="Y1308" s="3" t="s">
        <v>4</v>
      </c>
      <c r="Z1308" s="12"/>
      <c r="AA1308" s="12"/>
      <c r="AB1308" s="12">
        <v>1</v>
      </c>
      <c r="AC1308" s="12"/>
      <c r="AD1308" s="12"/>
      <c r="AE1308" s="12"/>
      <c r="AF1308" s="12"/>
      <c r="AG1308" s="12"/>
      <c r="AH1308" s="12"/>
      <c r="AI1308" s="3">
        <v>10</v>
      </c>
      <c r="AK1308" s="3"/>
      <c r="AL1308" s="3"/>
    </row>
    <row r="1309" spans="1:38" x14ac:dyDescent="0.3">
      <c r="A1309" s="2">
        <v>1308</v>
      </c>
      <c r="B1309" s="21" t="s">
        <v>769</v>
      </c>
      <c r="C1309" s="3" t="s">
        <v>1</v>
      </c>
      <c r="D1309" s="3" t="s">
        <v>4</v>
      </c>
      <c r="E1309" s="12"/>
      <c r="F1309" s="3">
        <v>1</v>
      </c>
      <c r="G1309" s="3"/>
      <c r="H1309" s="3"/>
      <c r="I1309" s="3"/>
      <c r="J1309" s="3"/>
      <c r="M1309" s="3"/>
      <c r="N1309" s="3"/>
      <c r="O1309" s="3"/>
      <c r="P1309" s="3"/>
      <c r="Q1309" s="3"/>
      <c r="R1309" s="3"/>
      <c r="S1309" s="3"/>
      <c r="T1309" s="3"/>
      <c r="U1309" s="3">
        <v>1</v>
      </c>
      <c r="V1309" s="3"/>
      <c r="W1309" s="3"/>
      <c r="X1309" s="12">
        <v>1</v>
      </c>
      <c r="Y1309" s="3" t="s">
        <v>4</v>
      </c>
      <c r="Z1309" s="12"/>
      <c r="AA1309" s="12"/>
      <c r="AB1309" s="12"/>
      <c r="AC1309" s="12">
        <v>1</v>
      </c>
      <c r="AD1309" s="12"/>
      <c r="AE1309" s="12"/>
      <c r="AF1309" s="12"/>
      <c r="AG1309" s="12"/>
      <c r="AH1309" s="12"/>
      <c r="AI1309" s="3">
        <v>10</v>
      </c>
      <c r="AK1309" s="3"/>
      <c r="AL1309" s="3"/>
    </row>
    <row r="1310" spans="1:38" x14ac:dyDescent="0.3">
      <c r="A1310" s="2">
        <v>1309</v>
      </c>
      <c r="B1310" s="21" t="s">
        <v>769</v>
      </c>
      <c r="C1310" s="3" t="s">
        <v>2</v>
      </c>
      <c r="D1310" s="3" t="s">
        <v>4</v>
      </c>
      <c r="E1310" s="12"/>
      <c r="F1310" s="3"/>
      <c r="G1310" s="3"/>
      <c r="H1310" s="3">
        <v>1</v>
      </c>
      <c r="I1310" s="3"/>
      <c r="J1310" s="3"/>
      <c r="M1310" s="3"/>
      <c r="N1310" s="3"/>
      <c r="O1310" s="3"/>
      <c r="P1310" s="3"/>
      <c r="Q1310" s="3"/>
      <c r="R1310" s="3"/>
      <c r="S1310" s="3"/>
      <c r="T1310" s="3"/>
      <c r="U1310" s="3"/>
      <c r="V1310" s="3">
        <v>1</v>
      </c>
      <c r="W1310" s="3"/>
      <c r="X1310" s="12">
        <v>1</v>
      </c>
      <c r="Y1310" s="3" t="s">
        <v>3</v>
      </c>
      <c r="Z1310" s="12"/>
      <c r="AA1310" s="12"/>
      <c r="AB1310" s="12"/>
      <c r="AC1310" s="12"/>
      <c r="AD1310" s="12">
        <v>1</v>
      </c>
      <c r="AE1310" s="12"/>
      <c r="AF1310" s="12"/>
      <c r="AG1310" s="12"/>
      <c r="AH1310" s="12"/>
      <c r="AI1310" s="3">
        <v>1</v>
      </c>
      <c r="AK1310" s="3"/>
      <c r="AL1310" s="3"/>
    </row>
    <row r="1311" spans="1:38" x14ac:dyDescent="0.3">
      <c r="A1311" s="2">
        <v>1310</v>
      </c>
      <c r="B1311" s="21" t="s">
        <v>769</v>
      </c>
      <c r="C1311" s="3" t="s">
        <v>1</v>
      </c>
      <c r="D1311" s="3" t="s">
        <v>3</v>
      </c>
      <c r="E1311" s="12">
        <v>1</v>
      </c>
      <c r="F1311" s="3"/>
      <c r="G1311" s="3"/>
      <c r="H1311" s="3"/>
      <c r="I1311" s="3"/>
      <c r="J1311" s="3"/>
      <c r="M1311" s="3"/>
      <c r="N1311" s="3"/>
      <c r="O1311" s="3"/>
      <c r="P1311" s="3"/>
      <c r="Q1311" s="3"/>
      <c r="R1311" s="3"/>
      <c r="S1311" s="3"/>
      <c r="T1311" s="3"/>
      <c r="U1311" s="3"/>
      <c r="V1311" s="3">
        <v>1</v>
      </c>
      <c r="W1311" s="3"/>
      <c r="X1311" s="12">
        <v>1</v>
      </c>
      <c r="Y1311" s="3" t="s">
        <v>4</v>
      </c>
      <c r="Z1311" s="12">
        <v>1</v>
      </c>
      <c r="AA1311" s="12"/>
      <c r="AB1311" s="12"/>
      <c r="AC1311" s="12"/>
      <c r="AD1311" s="12"/>
      <c r="AE1311" s="12"/>
      <c r="AF1311" s="12"/>
      <c r="AG1311" s="12"/>
      <c r="AH1311" s="12"/>
      <c r="AI1311" s="3">
        <v>7</v>
      </c>
      <c r="AK1311" s="3"/>
      <c r="AL1311" s="3"/>
    </row>
    <row r="1312" spans="1:38" x14ac:dyDescent="0.3">
      <c r="A1312" s="2">
        <v>1311</v>
      </c>
      <c r="B1312" s="21" t="s">
        <v>769</v>
      </c>
      <c r="C1312" s="3" t="s">
        <v>1</v>
      </c>
      <c r="D1312" s="3" t="s">
        <v>3</v>
      </c>
      <c r="E1312" s="12"/>
      <c r="F1312" s="3">
        <v>1</v>
      </c>
      <c r="G1312" s="3"/>
      <c r="H1312" s="3"/>
      <c r="I1312" s="3"/>
      <c r="J1312" s="3"/>
      <c r="M1312" s="3"/>
      <c r="N1312" s="3"/>
      <c r="O1312" s="3"/>
      <c r="P1312" s="3">
        <v>1</v>
      </c>
      <c r="Q1312" s="3"/>
      <c r="R1312" s="3"/>
      <c r="S1312" s="3"/>
      <c r="T1312" s="3"/>
      <c r="U1312" s="3"/>
      <c r="V1312" s="3"/>
      <c r="W1312" s="3"/>
      <c r="X1312" s="12">
        <v>1</v>
      </c>
      <c r="Y1312" s="3" t="s">
        <v>4</v>
      </c>
      <c r="Z1312" s="12"/>
      <c r="AA1312" s="12"/>
      <c r="AB1312" s="12"/>
      <c r="AC1312" s="12"/>
      <c r="AD1312" s="12">
        <v>1</v>
      </c>
      <c r="AE1312" s="12"/>
      <c r="AF1312" s="12"/>
      <c r="AG1312" s="12"/>
      <c r="AH1312" s="12">
        <v>1</v>
      </c>
      <c r="AI1312" s="3">
        <v>7</v>
      </c>
      <c r="AK1312" s="3"/>
      <c r="AL1312" s="3"/>
    </row>
    <row r="1313" spans="1:38" x14ac:dyDescent="0.3">
      <c r="A1313" s="2">
        <v>1312</v>
      </c>
      <c r="B1313" s="21" t="s">
        <v>769</v>
      </c>
      <c r="C1313" s="3" t="s">
        <v>2</v>
      </c>
      <c r="D1313" s="3" t="s">
        <v>3</v>
      </c>
      <c r="E1313" s="12"/>
      <c r="F1313" s="3">
        <v>1</v>
      </c>
      <c r="G1313" s="3"/>
      <c r="H1313" s="3"/>
      <c r="I1313" s="3"/>
      <c r="J1313" s="3"/>
      <c r="M1313" s="3"/>
      <c r="N1313" s="3"/>
      <c r="O1313" s="3"/>
      <c r="P1313" s="3"/>
      <c r="Q1313" s="3">
        <v>1</v>
      </c>
      <c r="R1313" s="3"/>
      <c r="S1313" s="3"/>
      <c r="T1313" s="3"/>
      <c r="U1313" s="3"/>
      <c r="V1313" s="3"/>
      <c r="W1313" s="3"/>
      <c r="X1313" s="12">
        <v>1</v>
      </c>
      <c r="Y1313" s="3" t="s">
        <v>4</v>
      </c>
      <c r="Z1313" s="12"/>
      <c r="AA1313" s="12"/>
      <c r="AB1313" s="12"/>
      <c r="AC1313" s="12"/>
      <c r="AD1313" s="12"/>
      <c r="AE1313" s="12"/>
      <c r="AF1313" s="12"/>
      <c r="AG1313" s="12"/>
      <c r="AH1313" s="12">
        <v>1</v>
      </c>
      <c r="AI1313" s="3">
        <v>10</v>
      </c>
      <c r="AK1313" s="3"/>
      <c r="AL1313" s="3"/>
    </row>
    <row r="1314" spans="1:38" x14ac:dyDescent="0.3">
      <c r="A1314" s="2">
        <v>1313</v>
      </c>
      <c r="B1314" s="21" t="s">
        <v>769</v>
      </c>
      <c r="C1314" s="3" t="s">
        <v>1</v>
      </c>
      <c r="D1314" s="3" t="s">
        <v>4</v>
      </c>
      <c r="E1314" s="12">
        <v>1</v>
      </c>
      <c r="F1314" s="3"/>
      <c r="G1314" s="3"/>
      <c r="H1314" s="3"/>
      <c r="I1314" s="3"/>
      <c r="J1314" s="3"/>
      <c r="M1314" s="3"/>
      <c r="N1314" s="3"/>
      <c r="O1314" s="3"/>
      <c r="P1314" s="3"/>
      <c r="Q1314" s="3"/>
      <c r="R1314" s="3"/>
      <c r="S1314" s="3"/>
      <c r="T1314" s="3"/>
      <c r="U1314" s="3"/>
      <c r="V1314" s="3">
        <v>1</v>
      </c>
      <c r="W1314" s="3"/>
      <c r="X1314" s="12">
        <v>1</v>
      </c>
      <c r="Y1314" s="3" t="s">
        <v>4</v>
      </c>
      <c r="Z1314" s="12">
        <v>1</v>
      </c>
      <c r="AA1314" s="12"/>
      <c r="AB1314" s="12"/>
      <c r="AC1314" s="12"/>
      <c r="AD1314" s="12"/>
      <c r="AE1314" s="12"/>
      <c r="AF1314" s="12"/>
      <c r="AG1314" s="12"/>
      <c r="AH1314" s="12"/>
      <c r="AI1314" s="3">
        <v>7</v>
      </c>
      <c r="AJ1314" s="14" t="s">
        <v>762</v>
      </c>
      <c r="AK1314" s="3">
        <v>5</v>
      </c>
      <c r="AL1314" s="3"/>
    </row>
    <row r="1315" spans="1:38" x14ac:dyDescent="0.3">
      <c r="A1315" s="2">
        <v>1314</v>
      </c>
      <c r="B1315" s="21" t="s">
        <v>769</v>
      </c>
      <c r="C1315" s="3" t="s">
        <v>1</v>
      </c>
      <c r="D1315" s="3" t="s">
        <v>4</v>
      </c>
      <c r="E1315" s="12"/>
      <c r="F1315" s="3">
        <v>1</v>
      </c>
      <c r="G1315" s="3"/>
      <c r="H1315" s="3"/>
      <c r="I1315" s="3"/>
      <c r="J1315" s="3"/>
      <c r="M1315" s="3"/>
      <c r="N1315" s="3"/>
      <c r="O1315" s="3">
        <v>1</v>
      </c>
      <c r="P1315" s="3"/>
      <c r="Q1315" s="3"/>
      <c r="R1315" s="3">
        <v>1</v>
      </c>
      <c r="S1315" s="3"/>
      <c r="T1315" s="3"/>
      <c r="U1315" s="3"/>
      <c r="V1315" s="3">
        <v>1</v>
      </c>
      <c r="W1315" s="3"/>
      <c r="X1315" s="12">
        <v>1</v>
      </c>
      <c r="Y1315" s="3" t="s">
        <v>4</v>
      </c>
      <c r="Z1315" s="12">
        <v>1</v>
      </c>
      <c r="AA1315" s="12">
        <v>1</v>
      </c>
      <c r="AB1315" s="12"/>
      <c r="AC1315" s="12"/>
      <c r="AD1315" s="12"/>
      <c r="AE1315" s="12"/>
      <c r="AF1315" s="12"/>
      <c r="AG1315" s="12"/>
      <c r="AH1315" s="12"/>
      <c r="AI1315" s="3">
        <v>3</v>
      </c>
      <c r="AK1315" s="3"/>
      <c r="AL1315" s="3"/>
    </row>
    <row r="1316" spans="1:38" x14ac:dyDescent="0.3">
      <c r="A1316" s="2">
        <v>1315</v>
      </c>
      <c r="B1316" s="21" t="s">
        <v>769</v>
      </c>
      <c r="C1316" s="3" t="s">
        <v>2</v>
      </c>
      <c r="D1316" s="3" t="s">
        <v>4</v>
      </c>
      <c r="E1316" s="12"/>
      <c r="F1316" s="3">
        <v>1</v>
      </c>
      <c r="G1316" s="3"/>
      <c r="H1316" s="3">
        <v>1</v>
      </c>
      <c r="I1316" s="3"/>
      <c r="J1316" s="3">
        <v>1</v>
      </c>
      <c r="M1316" s="3"/>
      <c r="N1316" s="3"/>
      <c r="O1316" s="3"/>
      <c r="P1316" s="3"/>
      <c r="Q1316" s="3"/>
      <c r="R1316" s="3"/>
      <c r="S1316" s="3"/>
      <c r="T1316" s="3"/>
      <c r="U1316" s="3">
        <v>1</v>
      </c>
      <c r="V1316" s="3"/>
      <c r="W1316" s="3"/>
      <c r="X1316" s="12">
        <v>1</v>
      </c>
      <c r="Y1316" s="3" t="s">
        <v>3</v>
      </c>
      <c r="Z1316" s="12"/>
      <c r="AA1316" s="12"/>
      <c r="AB1316" s="12">
        <v>1</v>
      </c>
      <c r="AC1316" s="12"/>
      <c r="AD1316" s="12"/>
      <c r="AE1316" s="12"/>
      <c r="AF1316" s="12"/>
      <c r="AG1316" s="12"/>
      <c r="AH1316" s="12"/>
      <c r="AI1316" s="3">
        <v>10</v>
      </c>
      <c r="AK1316" s="3"/>
      <c r="AL1316" s="3"/>
    </row>
    <row r="1317" spans="1:38" x14ac:dyDescent="0.3">
      <c r="A1317" s="2">
        <v>1316</v>
      </c>
      <c r="B1317" s="21" t="s">
        <v>769</v>
      </c>
      <c r="C1317" s="3" t="s">
        <v>1</v>
      </c>
      <c r="D1317" s="3" t="s">
        <v>4</v>
      </c>
      <c r="E1317" s="12"/>
      <c r="F1317" s="3"/>
      <c r="G1317" s="3"/>
      <c r="H1317" s="3"/>
      <c r="I1317" s="3"/>
      <c r="J1317" s="3"/>
      <c r="M1317" s="3"/>
      <c r="N1317" s="3">
        <v>99</v>
      </c>
      <c r="O1317" s="3"/>
      <c r="P1317" s="3"/>
      <c r="Q1317" s="3"/>
      <c r="R1317" s="3"/>
      <c r="S1317" s="3"/>
      <c r="T1317" s="3"/>
      <c r="U1317" s="3"/>
      <c r="V1317" s="3"/>
      <c r="W1317" s="3">
        <v>1</v>
      </c>
      <c r="X1317" s="12">
        <v>1</v>
      </c>
      <c r="Y1317" s="3" t="s">
        <v>4</v>
      </c>
      <c r="Z1317" s="12"/>
      <c r="AA1317" s="12"/>
      <c r="AB1317" s="12"/>
      <c r="AC1317" s="12"/>
      <c r="AD1317" s="12"/>
      <c r="AE1317" s="12"/>
      <c r="AF1317" s="12"/>
      <c r="AG1317" s="12">
        <v>1</v>
      </c>
      <c r="AH1317" s="12"/>
      <c r="AI1317" s="3">
        <v>9</v>
      </c>
      <c r="AK1317" s="3"/>
      <c r="AL1317" s="3"/>
    </row>
    <row r="1318" spans="1:38" x14ac:dyDescent="0.3">
      <c r="A1318" s="2">
        <v>1317</v>
      </c>
      <c r="B1318" s="21" t="s">
        <v>769</v>
      </c>
      <c r="C1318" s="3" t="s">
        <v>1</v>
      </c>
      <c r="D1318" s="3" t="s">
        <v>3</v>
      </c>
      <c r="E1318" s="12"/>
      <c r="F1318" s="3">
        <v>1</v>
      </c>
      <c r="G1318" s="3"/>
      <c r="H1318" s="3"/>
      <c r="I1318" s="3"/>
      <c r="J1318" s="3"/>
      <c r="M1318" s="3"/>
      <c r="N1318" s="3"/>
      <c r="O1318" s="3"/>
      <c r="P1318" s="3"/>
      <c r="Q1318" s="3"/>
      <c r="R1318" s="3"/>
      <c r="S1318" s="3"/>
      <c r="T1318" s="3"/>
      <c r="U1318" s="3">
        <v>1</v>
      </c>
      <c r="V1318" s="3"/>
      <c r="W1318" s="3"/>
      <c r="X1318" s="12">
        <v>1</v>
      </c>
      <c r="Y1318" s="3" t="s">
        <v>4</v>
      </c>
      <c r="Z1318" s="12"/>
      <c r="AA1318" s="12"/>
      <c r="AB1318" s="12"/>
      <c r="AC1318" s="12"/>
      <c r="AD1318" s="12"/>
      <c r="AE1318" s="12"/>
      <c r="AF1318" s="12">
        <v>1</v>
      </c>
      <c r="AG1318" s="12"/>
      <c r="AH1318" s="12"/>
      <c r="AI1318" s="3">
        <v>7</v>
      </c>
      <c r="AK1318" s="3"/>
      <c r="AL1318" s="3"/>
    </row>
    <row r="1319" spans="1:38" s="61" customFormat="1" x14ac:dyDescent="0.3">
      <c r="A1319" s="59">
        <v>1318</v>
      </c>
      <c r="B1319" s="60" t="s">
        <v>769</v>
      </c>
      <c r="C1319" s="4" t="s">
        <v>1</v>
      </c>
      <c r="D1319" s="4" t="s">
        <v>4</v>
      </c>
      <c r="E1319" s="13">
        <v>1</v>
      </c>
      <c r="F1319" s="4"/>
      <c r="G1319" s="4"/>
      <c r="H1319" s="4"/>
      <c r="I1319" s="4"/>
      <c r="J1319" s="4"/>
      <c r="M1319" s="4"/>
      <c r="N1319" s="4"/>
      <c r="O1319" s="4"/>
      <c r="P1319" s="4"/>
      <c r="Q1319" s="4"/>
      <c r="R1319" s="4"/>
      <c r="S1319" s="4"/>
      <c r="T1319" s="4">
        <v>1</v>
      </c>
      <c r="U1319" s="4"/>
      <c r="V1319" s="4"/>
      <c r="W1319" s="4"/>
      <c r="X1319" s="13">
        <v>1</v>
      </c>
      <c r="Y1319" s="4" t="s">
        <v>3</v>
      </c>
      <c r="Z1319" s="13">
        <v>1</v>
      </c>
      <c r="AA1319" s="13"/>
      <c r="AB1319" s="13"/>
      <c r="AC1319" s="13"/>
      <c r="AD1319" s="13"/>
      <c r="AE1319" s="13"/>
      <c r="AF1319" s="13"/>
      <c r="AG1319" s="13"/>
      <c r="AH1319" s="13"/>
      <c r="AI1319" s="4">
        <v>10</v>
      </c>
      <c r="AJ1319" s="17" t="s">
        <v>18</v>
      </c>
      <c r="AK1319" s="4">
        <v>0</v>
      </c>
      <c r="AL1319" s="4"/>
    </row>
    <row r="1320" spans="1:38" x14ac:dyDescent="0.3">
      <c r="A1320" s="51">
        <v>161</v>
      </c>
      <c r="B1320" s="51" t="s">
        <v>767</v>
      </c>
      <c r="C1320" s="51" t="s">
        <v>1</v>
      </c>
      <c r="D1320" s="51" t="s">
        <v>3</v>
      </c>
      <c r="E1320" s="51"/>
      <c r="F1320" s="51"/>
      <c r="G1320" s="51"/>
      <c r="H1320" s="51"/>
      <c r="I1320" s="51">
        <v>1</v>
      </c>
      <c r="J1320" s="51"/>
      <c r="K1320" s="51"/>
      <c r="L1320" s="51"/>
      <c r="M1320" s="51"/>
      <c r="N1320" s="51"/>
      <c r="O1320" s="51"/>
      <c r="P1320" s="51"/>
      <c r="Q1320" s="51"/>
      <c r="R1320" s="51"/>
      <c r="S1320" s="51"/>
      <c r="T1320" s="51"/>
      <c r="U1320" s="51">
        <v>1</v>
      </c>
      <c r="V1320" s="51">
        <v>1</v>
      </c>
      <c r="W1320" s="51"/>
      <c r="X1320" s="51">
        <v>3</v>
      </c>
      <c r="Y1320" s="51"/>
      <c r="Z1320" s="51"/>
      <c r="AA1320" s="51">
        <v>1</v>
      </c>
      <c r="AB1320" s="51"/>
      <c r="AC1320" s="51"/>
      <c r="AD1320" s="51"/>
      <c r="AE1320" s="51"/>
      <c r="AF1320" s="51"/>
      <c r="AG1320" s="51"/>
      <c r="AH1320" s="51"/>
      <c r="AI1320" s="51">
        <v>8</v>
      </c>
      <c r="AJ1320" s="51" t="s">
        <v>41</v>
      </c>
      <c r="AK1320" s="51">
        <v>1</v>
      </c>
      <c r="AL1320" s="51"/>
    </row>
    <row r="1321" spans="1:38" x14ac:dyDescent="0.3">
      <c r="A1321" s="51">
        <v>161</v>
      </c>
      <c r="B1321" s="51" t="s">
        <v>767</v>
      </c>
      <c r="C1321" s="51" t="s">
        <v>2</v>
      </c>
      <c r="D1321" s="51" t="s">
        <v>3</v>
      </c>
      <c r="E1321" s="51"/>
      <c r="F1321" s="51"/>
      <c r="G1321" s="51"/>
      <c r="H1321" s="51">
        <v>1</v>
      </c>
      <c r="I1321" s="51"/>
      <c r="J1321" s="51"/>
      <c r="K1321" s="51"/>
      <c r="L1321" s="51"/>
      <c r="M1321" s="51"/>
      <c r="N1321" s="51"/>
      <c r="O1321" s="51"/>
      <c r="P1321" s="51"/>
      <c r="Q1321" s="51"/>
      <c r="R1321" s="51"/>
      <c r="S1321" s="51"/>
      <c r="T1321" s="51">
        <v>1</v>
      </c>
      <c r="U1321" s="51"/>
      <c r="V1321" s="51"/>
      <c r="W1321" s="51"/>
      <c r="X1321" s="51">
        <v>1</v>
      </c>
      <c r="Y1321" s="51" t="s">
        <v>4</v>
      </c>
      <c r="Z1321" s="51">
        <v>1</v>
      </c>
      <c r="AA1321" s="51"/>
      <c r="AB1321" s="51"/>
      <c r="AC1321" s="51"/>
      <c r="AD1321" s="51"/>
      <c r="AE1321" s="51"/>
      <c r="AF1321" s="51"/>
      <c r="AG1321" s="51"/>
      <c r="AH1321" s="51"/>
      <c r="AI1321" s="51">
        <v>8</v>
      </c>
      <c r="AJ1321" s="51" t="s">
        <v>41</v>
      </c>
      <c r="AK1321" s="51">
        <v>1</v>
      </c>
      <c r="AL1321" s="51"/>
    </row>
    <row r="1322" spans="1:38" x14ac:dyDescent="0.3">
      <c r="A1322" s="51">
        <v>161</v>
      </c>
      <c r="B1322" s="51" t="s">
        <v>767</v>
      </c>
      <c r="C1322" s="51" t="s">
        <v>2</v>
      </c>
      <c r="D1322" s="51" t="s">
        <v>3</v>
      </c>
      <c r="E1322" s="51"/>
      <c r="F1322" s="51"/>
      <c r="G1322" s="51"/>
      <c r="H1322" s="51"/>
      <c r="I1322" s="51">
        <v>1</v>
      </c>
      <c r="J1322" s="51"/>
      <c r="K1322" s="51"/>
      <c r="L1322" s="51"/>
      <c r="M1322" s="51"/>
      <c r="N1322" s="51"/>
      <c r="O1322" s="51"/>
      <c r="P1322" s="51"/>
      <c r="Q1322" s="51"/>
      <c r="R1322" s="51"/>
      <c r="S1322" s="51"/>
      <c r="T1322" s="51"/>
      <c r="U1322" s="51">
        <v>1</v>
      </c>
      <c r="V1322" s="51"/>
      <c r="W1322" s="51"/>
      <c r="X1322" s="51">
        <v>3</v>
      </c>
      <c r="Y1322" s="51"/>
      <c r="Z1322" s="51"/>
      <c r="AA1322" s="51">
        <v>1</v>
      </c>
      <c r="AB1322" s="51"/>
      <c r="AC1322" s="51"/>
      <c r="AD1322" s="51"/>
      <c r="AE1322" s="51"/>
      <c r="AF1322" s="51"/>
      <c r="AG1322" s="51"/>
      <c r="AH1322" s="51"/>
      <c r="AI1322" s="51">
        <v>9</v>
      </c>
      <c r="AJ1322" s="51" t="s">
        <v>41</v>
      </c>
      <c r="AK1322" s="51">
        <v>1</v>
      </c>
      <c r="AL1322" s="51"/>
    </row>
    <row r="1323" spans="1:38" x14ac:dyDescent="0.3">
      <c r="A1323" s="51">
        <v>161</v>
      </c>
      <c r="B1323" s="51" t="s">
        <v>767</v>
      </c>
      <c r="C1323" s="51" t="s">
        <v>1</v>
      </c>
      <c r="D1323" s="51" t="s">
        <v>3</v>
      </c>
      <c r="E1323" s="51"/>
      <c r="F1323" s="51"/>
      <c r="G1323" s="51"/>
      <c r="H1323" s="51">
        <v>1</v>
      </c>
      <c r="I1323" s="51"/>
      <c r="J1323" s="51"/>
      <c r="K1323" s="51"/>
      <c r="L1323" s="51"/>
      <c r="M1323" s="51"/>
      <c r="N1323" s="51"/>
      <c r="O1323" s="51"/>
      <c r="P1323" s="51"/>
      <c r="Q1323" s="51"/>
      <c r="R1323" s="51"/>
      <c r="S1323" s="51"/>
      <c r="T1323" s="51"/>
      <c r="U1323" s="51"/>
      <c r="V1323" s="51">
        <v>1</v>
      </c>
      <c r="W1323" s="51"/>
      <c r="X1323" s="51">
        <v>3</v>
      </c>
      <c r="Y1323" s="51"/>
      <c r="Z1323" s="51">
        <v>1</v>
      </c>
      <c r="AA1323" s="51">
        <v>1</v>
      </c>
      <c r="AB1323" s="51"/>
      <c r="AC1323" s="51"/>
      <c r="AD1323" s="51"/>
      <c r="AE1323" s="51"/>
      <c r="AF1323" s="51"/>
      <c r="AG1323" s="51"/>
      <c r="AH1323" s="51"/>
      <c r="AI1323" s="51">
        <v>8</v>
      </c>
      <c r="AJ1323" s="51"/>
      <c r="AK1323" s="51"/>
      <c r="AL1323" s="51"/>
    </row>
    <row r="1324" spans="1:38" x14ac:dyDescent="0.3">
      <c r="A1324" s="51">
        <v>161</v>
      </c>
      <c r="B1324" s="51" t="s">
        <v>767</v>
      </c>
      <c r="C1324" s="51" t="s">
        <v>2</v>
      </c>
      <c r="D1324" s="51" t="s">
        <v>3</v>
      </c>
      <c r="E1324" s="51">
        <v>1</v>
      </c>
      <c r="F1324" s="51"/>
      <c r="G1324" s="51"/>
      <c r="H1324" s="51"/>
      <c r="I1324" s="51"/>
      <c r="J1324" s="51"/>
      <c r="K1324" s="51"/>
      <c r="L1324" s="51"/>
      <c r="M1324" s="51"/>
      <c r="N1324" s="51"/>
      <c r="O1324" s="51"/>
      <c r="P1324" s="51"/>
      <c r="Q1324" s="51"/>
      <c r="R1324" s="51"/>
      <c r="S1324" s="51"/>
      <c r="T1324" s="51"/>
      <c r="U1324" s="51">
        <v>1</v>
      </c>
      <c r="V1324" s="51"/>
      <c r="W1324" s="51"/>
      <c r="X1324" s="51">
        <v>1</v>
      </c>
      <c r="Y1324" s="51" t="s">
        <v>4</v>
      </c>
      <c r="Z1324" s="51"/>
      <c r="AA1324" s="51"/>
      <c r="AB1324" s="51"/>
      <c r="AC1324" s="51"/>
      <c r="AD1324" s="51"/>
      <c r="AE1324" s="51"/>
      <c r="AF1324" s="51">
        <v>1</v>
      </c>
      <c r="AG1324" s="51"/>
      <c r="AH1324" s="51"/>
      <c r="AI1324" s="51">
        <v>8</v>
      </c>
      <c r="AJ1324" s="51" t="s">
        <v>818</v>
      </c>
      <c r="AK1324" s="51">
        <v>5</v>
      </c>
      <c r="AL1324" s="51"/>
    </row>
    <row r="1325" spans="1:38" x14ac:dyDescent="0.3">
      <c r="A1325" s="51">
        <v>161</v>
      </c>
      <c r="B1325" s="51" t="s">
        <v>767</v>
      </c>
      <c r="C1325" s="51" t="s">
        <v>1</v>
      </c>
      <c r="D1325" s="51" t="s">
        <v>3</v>
      </c>
      <c r="E1325" s="51"/>
      <c r="F1325" s="51"/>
      <c r="G1325" s="51"/>
      <c r="H1325" s="51"/>
      <c r="I1325" s="51"/>
      <c r="J1325" s="51"/>
      <c r="K1325" s="51">
        <v>1</v>
      </c>
      <c r="L1325" s="51"/>
      <c r="M1325" s="51"/>
      <c r="N1325" s="51"/>
      <c r="O1325" s="51"/>
      <c r="P1325" s="51"/>
      <c r="Q1325" s="51"/>
      <c r="R1325" s="51"/>
      <c r="S1325" s="51"/>
      <c r="T1325" s="51"/>
      <c r="U1325" s="51">
        <v>1</v>
      </c>
      <c r="V1325" s="51"/>
      <c r="W1325" s="51"/>
      <c r="X1325" s="51">
        <v>2</v>
      </c>
      <c r="Y1325" s="51"/>
      <c r="Z1325" s="51"/>
      <c r="AA1325" s="51"/>
      <c r="AB1325" s="51"/>
      <c r="AC1325" s="51"/>
      <c r="AD1325" s="51">
        <v>1</v>
      </c>
      <c r="AE1325" s="51"/>
      <c r="AF1325" s="51">
        <v>1</v>
      </c>
      <c r="AG1325" s="51">
        <v>1</v>
      </c>
      <c r="AH1325" s="51"/>
      <c r="AI1325" s="51">
        <v>8</v>
      </c>
      <c r="AJ1325" s="51" t="s">
        <v>819</v>
      </c>
      <c r="AK1325" s="51">
        <v>1</v>
      </c>
      <c r="AL1325" s="51">
        <v>4</v>
      </c>
    </row>
    <row r="1326" spans="1:38" x14ac:dyDescent="0.3">
      <c r="A1326" s="51">
        <v>161</v>
      </c>
      <c r="B1326" s="51" t="s">
        <v>767</v>
      </c>
      <c r="C1326" s="51" t="s">
        <v>1</v>
      </c>
      <c r="D1326" s="51" t="s">
        <v>3</v>
      </c>
      <c r="E1326" s="51"/>
      <c r="F1326" s="51"/>
      <c r="G1326" s="51"/>
      <c r="H1326" s="51"/>
      <c r="I1326" s="51">
        <v>1</v>
      </c>
      <c r="J1326" s="51"/>
      <c r="K1326" s="51"/>
      <c r="L1326" s="51"/>
      <c r="M1326" s="51"/>
      <c r="N1326" s="51"/>
      <c r="O1326" s="51"/>
      <c r="P1326" s="51"/>
      <c r="Q1326" s="51"/>
      <c r="R1326" s="51"/>
      <c r="S1326" s="51"/>
      <c r="T1326" s="51"/>
      <c r="U1326" s="51">
        <v>1</v>
      </c>
      <c r="V1326" s="51"/>
      <c r="W1326" s="51"/>
      <c r="X1326" s="51">
        <v>3</v>
      </c>
      <c r="Y1326" s="51"/>
      <c r="Z1326" s="51"/>
      <c r="AA1326" s="51">
        <v>1</v>
      </c>
      <c r="AB1326" s="51"/>
      <c r="AC1326" s="51"/>
      <c r="AD1326" s="51"/>
      <c r="AE1326" s="51"/>
      <c r="AF1326" s="51"/>
      <c r="AG1326" s="51"/>
      <c r="AH1326" s="51"/>
      <c r="AI1326" s="51">
        <v>8</v>
      </c>
      <c r="AJ1326" s="51" t="s">
        <v>179</v>
      </c>
      <c r="AK1326" s="51">
        <v>1</v>
      </c>
      <c r="AL1326" s="51"/>
    </row>
    <row r="1327" spans="1:38" x14ac:dyDescent="0.3">
      <c r="A1327" s="51">
        <v>161</v>
      </c>
      <c r="B1327" s="51" t="s">
        <v>767</v>
      </c>
      <c r="C1327" s="51" t="s">
        <v>2</v>
      </c>
      <c r="D1327" s="51" t="s">
        <v>3</v>
      </c>
      <c r="E1327" s="51"/>
      <c r="F1327" s="51">
        <v>1</v>
      </c>
      <c r="G1327" s="51"/>
      <c r="H1327" s="51"/>
      <c r="I1327" s="51"/>
      <c r="J1327" s="51"/>
      <c r="K1327" s="51"/>
      <c r="L1327" s="51"/>
      <c r="M1327" s="51"/>
      <c r="N1327" s="51"/>
      <c r="O1327" s="51"/>
      <c r="P1327" s="51"/>
      <c r="Q1327" s="51"/>
      <c r="R1327" s="51"/>
      <c r="S1327" s="51"/>
      <c r="T1327" s="51"/>
      <c r="U1327" s="51">
        <v>1</v>
      </c>
      <c r="V1327" s="51"/>
      <c r="W1327" s="51"/>
      <c r="X1327" s="51">
        <v>1</v>
      </c>
      <c r="Y1327" s="51" t="s">
        <v>4</v>
      </c>
      <c r="Z1327" s="51"/>
      <c r="AA1327" s="51"/>
      <c r="AB1327" s="51"/>
      <c r="AC1327" s="51"/>
      <c r="AD1327" s="51"/>
      <c r="AE1327" s="51"/>
      <c r="AF1327" s="51"/>
      <c r="AG1327" s="51">
        <v>1</v>
      </c>
      <c r="AH1327" s="51"/>
      <c r="AI1327" s="51">
        <v>8</v>
      </c>
      <c r="AJ1327" s="51"/>
      <c r="AK1327" s="51"/>
      <c r="AL1327" s="51"/>
    </row>
    <row r="1328" spans="1:38" x14ac:dyDescent="0.3">
      <c r="A1328" s="51">
        <v>161</v>
      </c>
      <c r="B1328" s="51" t="s">
        <v>767</v>
      </c>
      <c r="C1328" s="51" t="s">
        <v>2</v>
      </c>
      <c r="D1328" s="51" t="s">
        <v>3</v>
      </c>
      <c r="E1328" s="51"/>
      <c r="F1328" s="51"/>
      <c r="G1328" s="51"/>
      <c r="H1328" s="51"/>
      <c r="I1328" s="51">
        <v>1</v>
      </c>
      <c r="J1328" s="51"/>
      <c r="K1328" s="51"/>
      <c r="L1328" s="51"/>
      <c r="M1328" s="51"/>
      <c r="N1328" s="51"/>
      <c r="O1328" s="51"/>
      <c r="P1328" s="51"/>
      <c r="Q1328" s="51"/>
      <c r="R1328" s="51"/>
      <c r="S1328" s="51"/>
      <c r="T1328" s="51"/>
      <c r="U1328" s="51"/>
      <c r="V1328" s="51">
        <v>1</v>
      </c>
      <c r="W1328" s="51"/>
      <c r="X1328" s="51">
        <v>3</v>
      </c>
      <c r="Y1328" s="51"/>
      <c r="Z1328" s="51">
        <v>1</v>
      </c>
      <c r="AA1328" s="51">
        <v>1</v>
      </c>
      <c r="AB1328" s="51"/>
      <c r="AC1328" s="51"/>
      <c r="AD1328" s="51"/>
      <c r="AE1328" s="51"/>
      <c r="AF1328" s="51"/>
      <c r="AG1328" s="51"/>
      <c r="AH1328" s="51"/>
      <c r="AI1328" s="51">
        <v>9</v>
      </c>
      <c r="AJ1328" s="51" t="s">
        <v>41</v>
      </c>
      <c r="AK1328" s="51">
        <v>1</v>
      </c>
      <c r="AL1328" s="51"/>
    </row>
    <row r="1329" spans="1:38" x14ac:dyDescent="0.3">
      <c r="A1329" s="51">
        <v>161</v>
      </c>
      <c r="B1329" s="51" t="s">
        <v>767</v>
      </c>
      <c r="C1329" s="51" t="s">
        <v>1</v>
      </c>
      <c r="D1329" s="51" t="s">
        <v>4</v>
      </c>
      <c r="E1329" s="51"/>
      <c r="F1329" s="51"/>
      <c r="G1329" s="51"/>
      <c r="H1329" s="51"/>
      <c r="I1329" s="51">
        <v>1</v>
      </c>
      <c r="J1329" s="51"/>
      <c r="K1329" s="51"/>
      <c r="L1329" s="51"/>
      <c r="M1329" s="51"/>
      <c r="N1329" s="51"/>
      <c r="O1329" s="51"/>
      <c r="P1329" s="51"/>
      <c r="Q1329" s="51"/>
      <c r="R1329" s="51"/>
      <c r="S1329" s="51"/>
      <c r="T1329" s="51"/>
      <c r="U1329" s="51"/>
      <c r="V1329" s="51">
        <v>1</v>
      </c>
      <c r="W1329" s="51"/>
      <c r="X1329" s="51">
        <v>3</v>
      </c>
      <c r="Y1329" s="51"/>
      <c r="Z1329" s="51">
        <v>1</v>
      </c>
      <c r="AA1329" s="51">
        <v>1</v>
      </c>
      <c r="AB1329" s="51"/>
      <c r="AC1329" s="51"/>
      <c r="AD1329" s="51"/>
      <c r="AE1329" s="51"/>
      <c r="AF1329" s="51"/>
      <c r="AG1329" s="51"/>
      <c r="AH1329" s="51"/>
      <c r="AI1329" s="51">
        <v>8</v>
      </c>
      <c r="AJ1329" s="51" t="s">
        <v>41</v>
      </c>
      <c r="AK1329" s="51">
        <v>1</v>
      </c>
      <c r="AL1329" s="51"/>
    </row>
    <row r="1330" spans="1:38" x14ac:dyDescent="0.3">
      <c r="A1330" s="51">
        <v>161</v>
      </c>
      <c r="B1330" s="51" t="s">
        <v>767</v>
      </c>
      <c r="C1330" s="51" t="s">
        <v>2</v>
      </c>
      <c r="D1330" s="51" t="s">
        <v>4</v>
      </c>
      <c r="E1330" s="51"/>
      <c r="F1330" s="51"/>
      <c r="G1330" s="51"/>
      <c r="H1330" s="51"/>
      <c r="I1330" s="51">
        <v>1</v>
      </c>
      <c r="J1330" s="51"/>
      <c r="K1330" s="51"/>
      <c r="L1330" s="51"/>
      <c r="M1330" s="51"/>
      <c r="N1330" s="51"/>
      <c r="O1330" s="51"/>
      <c r="P1330" s="51"/>
      <c r="Q1330" s="51"/>
      <c r="R1330" s="51"/>
      <c r="S1330" s="51"/>
      <c r="T1330" s="51"/>
      <c r="U1330" s="51">
        <v>1</v>
      </c>
      <c r="V1330" s="51"/>
      <c r="W1330" s="51"/>
      <c r="X1330" s="51">
        <v>3</v>
      </c>
      <c r="Y1330" s="51"/>
      <c r="Z1330" s="51">
        <v>1</v>
      </c>
      <c r="AA1330" s="51">
        <v>1</v>
      </c>
      <c r="AB1330" s="51"/>
      <c r="AC1330" s="51"/>
      <c r="AD1330" s="51"/>
      <c r="AE1330" s="51"/>
      <c r="AF1330" s="51"/>
      <c r="AG1330" s="51"/>
      <c r="AH1330" s="51"/>
      <c r="AI1330" s="51">
        <v>7</v>
      </c>
      <c r="AJ1330" s="51" t="s">
        <v>41</v>
      </c>
      <c r="AK1330" s="51">
        <v>1</v>
      </c>
      <c r="AL1330" s="51"/>
    </row>
    <row r="1331" spans="1:38" x14ac:dyDescent="0.3">
      <c r="A1331" s="51">
        <v>161</v>
      </c>
      <c r="B1331" s="51" t="s">
        <v>767</v>
      </c>
      <c r="C1331" s="51" t="s">
        <v>2</v>
      </c>
      <c r="D1331" s="51" t="s">
        <v>3</v>
      </c>
      <c r="E1331" s="51"/>
      <c r="F1331" s="51"/>
      <c r="G1331" s="51"/>
      <c r="H1331" s="51"/>
      <c r="I1331" s="51">
        <v>1</v>
      </c>
      <c r="J1331" s="51"/>
      <c r="K1331" s="51"/>
      <c r="L1331" s="51"/>
      <c r="M1331" s="51"/>
      <c r="N1331" s="51"/>
      <c r="O1331" s="51"/>
      <c r="P1331" s="51"/>
      <c r="Q1331" s="51"/>
      <c r="R1331" s="51"/>
      <c r="S1331" s="51"/>
      <c r="T1331" s="51"/>
      <c r="U1331" s="51"/>
      <c r="V1331" s="51">
        <v>1</v>
      </c>
      <c r="W1331" s="51"/>
      <c r="X1331" s="51">
        <v>3</v>
      </c>
      <c r="Y1331" s="51"/>
      <c r="Z1331" s="51">
        <v>1</v>
      </c>
      <c r="AA1331" s="51">
        <v>1</v>
      </c>
      <c r="AB1331" s="51"/>
      <c r="AC1331" s="51"/>
      <c r="AD1331" s="51"/>
      <c r="AE1331" s="51"/>
      <c r="AF1331" s="51"/>
      <c r="AG1331" s="51"/>
      <c r="AH1331" s="51"/>
      <c r="AI1331" s="51">
        <v>8</v>
      </c>
      <c r="AJ1331" s="51" t="s">
        <v>41</v>
      </c>
      <c r="AK1331" s="51">
        <v>1</v>
      </c>
      <c r="AL1331" s="51"/>
    </row>
    <row r="1332" spans="1:38" x14ac:dyDescent="0.3">
      <c r="A1332" s="51">
        <v>161</v>
      </c>
      <c r="B1332" s="51" t="s">
        <v>767</v>
      </c>
      <c r="C1332" s="51" t="s">
        <v>1</v>
      </c>
      <c r="D1332" s="51" t="s">
        <v>4</v>
      </c>
      <c r="E1332" s="51"/>
      <c r="F1332" s="51"/>
      <c r="G1332" s="51"/>
      <c r="H1332" s="51"/>
      <c r="I1332" s="51">
        <v>1</v>
      </c>
      <c r="J1332" s="51"/>
      <c r="K1332" s="51"/>
      <c r="L1332" s="51"/>
      <c r="M1332" s="51"/>
      <c r="N1332" s="51"/>
      <c r="O1332" s="51">
        <v>1</v>
      </c>
      <c r="P1332" s="51"/>
      <c r="Q1332" s="51"/>
      <c r="R1332" s="51"/>
      <c r="S1332" s="51"/>
      <c r="T1332" s="51"/>
      <c r="U1332" s="51"/>
      <c r="V1332" s="51"/>
      <c r="W1332" s="51"/>
      <c r="X1332" s="51">
        <v>2</v>
      </c>
      <c r="Y1332" s="51"/>
      <c r="Z1332" s="51"/>
      <c r="AA1332" s="51"/>
      <c r="AB1332" s="51"/>
      <c r="AC1332" s="51"/>
      <c r="AD1332" s="51">
        <v>1</v>
      </c>
      <c r="AE1332" s="51"/>
      <c r="AF1332" s="51"/>
      <c r="AG1332" s="51"/>
      <c r="AH1332" s="51"/>
      <c r="AI1332" s="51">
        <v>9</v>
      </c>
      <c r="AJ1332" s="51"/>
      <c r="AK1332" s="51"/>
      <c r="AL1332" s="51"/>
    </row>
    <row r="1333" spans="1:38" x14ac:dyDescent="0.3">
      <c r="A1333" s="51">
        <v>161</v>
      </c>
      <c r="B1333" s="51" t="s">
        <v>767</v>
      </c>
      <c r="C1333" s="51" t="s">
        <v>1</v>
      </c>
      <c r="D1333" s="51" t="s">
        <v>4</v>
      </c>
      <c r="E1333" s="51"/>
      <c r="F1333" s="51"/>
      <c r="G1333" s="51"/>
      <c r="H1333" s="51">
        <v>1</v>
      </c>
      <c r="I1333" s="51"/>
      <c r="J1333" s="51"/>
      <c r="K1333" s="51"/>
      <c r="L1333" s="51"/>
      <c r="M1333" s="51"/>
      <c r="N1333" s="51"/>
      <c r="O1333" s="51"/>
      <c r="P1333" s="51">
        <v>1</v>
      </c>
      <c r="Q1333" s="51"/>
      <c r="R1333" s="51"/>
      <c r="S1333" s="51"/>
      <c r="T1333" s="51"/>
      <c r="U1333" s="51"/>
      <c r="V1333" s="51"/>
      <c r="W1333" s="51"/>
      <c r="X1333" s="51">
        <v>3</v>
      </c>
      <c r="Y1333" s="51"/>
      <c r="Z1333" s="51"/>
      <c r="AA1333" s="51"/>
      <c r="AB1333" s="51">
        <v>1</v>
      </c>
      <c r="AC1333" s="51"/>
      <c r="AD1333" s="51"/>
      <c r="AE1333" s="51"/>
      <c r="AF1333" s="51"/>
      <c r="AG1333" s="51"/>
      <c r="AH1333" s="51"/>
      <c r="AI1333" s="51">
        <v>10</v>
      </c>
      <c r="AJ1333" s="51" t="s">
        <v>820</v>
      </c>
      <c r="AK1333" s="51">
        <v>7</v>
      </c>
      <c r="AL1333" s="51"/>
    </row>
    <row r="1334" spans="1:38" x14ac:dyDescent="0.3">
      <c r="A1334" s="51">
        <v>161</v>
      </c>
      <c r="B1334" s="51" t="s">
        <v>767</v>
      </c>
      <c r="C1334" s="51" t="s">
        <v>2</v>
      </c>
      <c r="D1334" s="51" t="s">
        <v>4</v>
      </c>
      <c r="E1334" s="51"/>
      <c r="F1334" s="51"/>
      <c r="G1334" s="51"/>
      <c r="H1334" s="51"/>
      <c r="I1334" s="51">
        <v>1</v>
      </c>
      <c r="J1334" s="51"/>
      <c r="K1334" s="51"/>
      <c r="L1334" s="51"/>
      <c r="M1334" s="51"/>
      <c r="N1334" s="51"/>
      <c r="O1334" s="51"/>
      <c r="P1334" s="51"/>
      <c r="Q1334" s="51"/>
      <c r="R1334" s="51"/>
      <c r="S1334" s="51"/>
      <c r="T1334" s="51"/>
      <c r="U1334" s="51"/>
      <c r="V1334" s="51">
        <v>1</v>
      </c>
      <c r="W1334" s="51"/>
      <c r="X1334" s="51">
        <v>3</v>
      </c>
      <c r="Y1334" s="51"/>
      <c r="Z1334" s="51">
        <v>1</v>
      </c>
      <c r="AA1334" s="51">
        <v>1</v>
      </c>
      <c r="AB1334" s="51"/>
      <c r="AC1334" s="51"/>
      <c r="AD1334" s="51"/>
      <c r="AE1334" s="51"/>
      <c r="AF1334" s="51"/>
      <c r="AG1334" s="51"/>
      <c r="AH1334" s="51"/>
      <c r="AI1334" s="51">
        <v>9</v>
      </c>
      <c r="AJ1334" s="51"/>
      <c r="AK1334" s="51"/>
      <c r="AL1334" s="51"/>
    </row>
    <row r="1335" spans="1:38" x14ac:dyDescent="0.3">
      <c r="A1335" s="51">
        <v>161</v>
      </c>
      <c r="B1335" s="51" t="s">
        <v>767</v>
      </c>
      <c r="C1335" s="51" t="s">
        <v>2</v>
      </c>
      <c r="D1335" s="51" t="s">
        <v>3</v>
      </c>
      <c r="E1335" s="51"/>
      <c r="F1335" s="51"/>
      <c r="G1335" s="51"/>
      <c r="H1335" s="51"/>
      <c r="I1335" s="51">
        <v>1</v>
      </c>
      <c r="J1335" s="51"/>
      <c r="K1335" s="51"/>
      <c r="L1335" s="51"/>
      <c r="M1335" s="51"/>
      <c r="N1335" s="51"/>
      <c r="O1335" s="51"/>
      <c r="P1335" s="51"/>
      <c r="Q1335" s="51"/>
      <c r="R1335" s="51"/>
      <c r="S1335" s="51"/>
      <c r="T1335" s="51"/>
      <c r="U1335" s="51"/>
      <c r="V1335" s="51">
        <v>1</v>
      </c>
      <c r="W1335" s="51"/>
      <c r="X1335" s="51">
        <v>3</v>
      </c>
      <c r="Y1335" s="51"/>
      <c r="Z1335" s="51"/>
      <c r="AA1335" s="51">
        <v>1</v>
      </c>
      <c r="AB1335" s="51"/>
      <c r="AC1335" s="51"/>
      <c r="AD1335" s="51"/>
      <c r="AE1335" s="51"/>
      <c r="AF1335" s="51"/>
      <c r="AG1335" s="51"/>
      <c r="AH1335" s="51"/>
      <c r="AI1335" s="51">
        <v>7</v>
      </c>
      <c r="AJ1335" s="51" t="s">
        <v>41</v>
      </c>
      <c r="AK1335" s="51">
        <v>1</v>
      </c>
      <c r="AL1335" s="51"/>
    </row>
    <row r="1336" spans="1:38" x14ac:dyDescent="0.3">
      <c r="A1336" s="51">
        <v>161</v>
      </c>
      <c r="B1336" s="51" t="s">
        <v>767</v>
      </c>
      <c r="C1336" s="51" t="s">
        <v>1</v>
      </c>
      <c r="D1336" s="51" t="s">
        <v>3</v>
      </c>
      <c r="E1336" s="51"/>
      <c r="F1336" s="51"/>
      <c r="G1336" s="51"/>
      <c r="H1336" s="51"/>
      <c r="I1336" s="51">
        <v>1</v>
      </c>
      <c r="J1336" s="51"/>
      <c r="K1336" s="51"/>
      <c r="L1336" s="51"/>
      <c r="M1336" s="51"/>
      <c r="N1336" s="51"/>
      <c r="O1336" s="51"/>
      <c r="P1336" s="51"/>
      <c r="Q1336" s="51"/>
      <c r="R1336" s="51"/>
      <c r="S1336" s="51"/>
      <c r="T1336" s="51"/>
      <c r="U1336" s="51"/>
      <c r="V1336" s="51">
        <v>1</v>
      </c>
      <c r="W1336" s="51"/>
      <c r="X1336" s="51">
        <v>3</v>
      </c>
      <c r="Y1336" s="51"/>
      <c r="Z1336" s="51">
        <v>1</v>
      </c>
      <c r="AA1336" s="51">
        <v>1</v>
      </c>
      <c r="AB1336" s="51"/>
      <c r="AC1336" s="51"/>
      <c r="AD1336" s="51"/>
      <c r="AE1336" s="51"/>
      <c r="AF1336" s="51"/>
      <c r="AG1336" s="51"/>
      <c r="AH1336" s="51"/>
      <c r="AI1336" s="51">
        <v>9</v>
      </c>
      <c r="AJ1336" s="51"/>
      <c r="AK1336" s="51"/>
      <c r="AL1336" s="51"/>
    </row>
    <row r="1337" spans="1:38" x14ac:dyDescent="0.3">
      <c r="A1337" s="51">
        <v>161</v>
      </c>
      <c r="B1337" s="51" t="s">
        <v>767</v>
      </c>
      <c r="C1337" s="51" t="s">
        <v>2</v>
      </c>
      <c r="D1337" s="51" t="s">
        <v>3</v>
      </c>
      <c r="E1337" s="51">
        <v>1</v>
      </c>
      <c r="F1337" s="51"/>
      <c r="G1337" s="51"/>
      <c r="H1337" s="51"/>
      <c r="I1337" s="51"/>
      <c r="J1337" s="51"/>
      <c r="K1337" s="51"/>
      <c r="L1337" s="51"/>
      <c r="M1337" s="51"/>
      <c r="N1337" s="51"/>
      <c r="O1337" s="51"/>
      <c r="P1337" s="51">
        <v>1</v>
      </c>
      <c r="Q1337" s="51"/>
      <c r="R1337" s="51"/>
      <c r="S1337" s="51"/>
      <c r="T1337" s="51"/>
      <c r="U1337" s="51"/>
      <c r="V1337" s="51"/>
      <c r="W1337" s="51"/>
      <c r="X1337" s="51">
        <v>3</v>
      </c>
      <c r="Y1337" s="51"/>
      <c r="Z1337" s="51"/>
      <c r="AA1337" s="51"/>
      <c r="AB1337" s="51"/>
      <c r="AC1337" s="51"/>
      <c r="AD1337" s="51">
        <v>1</v>
      </c>
      <c r="AE1337" s="51"/>
      <c r="AF1337" s="51"/>
      <c r="AG1337" s="51"/>
      <c r="AH1337" s="51"/>
      <c r="AI1337" s="51">
        <v>8</v>
      </c>
      <c r="AJ1337" s="51"/>
      <c r="AK1337" s="51"/>
      <c r="AL1337" s="51"/>
    </row>
    <row r="1338" spans="1:38" x14ac:dyDescent="0.3">
      <c r="A1338" s="51">
        <v>161</v>
      </c>
      <c r="B1338" s="51" t="s">
        <v>767</v>
      </c>
      <c r="C1338" s="51" t="s">
        <v>2</v>
      </c>
      <c r="D1338" s="51" t="s">
        <v>3</v>
      </c>
      <c r="E1338" s="51">
        <v>1</v>
      </c>
      <c r="F1338" s="51"/>
      <c r="G1338" s="51"/>
      <c r="H1338" s="51"/>
      <c r="I1338" s="51"/>
      <c r="J1338" s="51"/>
      <c r="K1338" s="51"/>
      <c r="L1338" s="51"/>
      <c r="M1338" s="51"/>
      <c r="N1338" s="51"/>
      <c r="O1338" s="51"/>
      <c r="P1338" s="51"/>
      <c r="Q1338" s="51"/>
      <c r="R1338" s="51"/>
      <c r="S1338" s="51"/>
      <c r="T1338" s="51"/>
      <c r="U1338" s="51">
        <v>1</v>
      </c>
      <c r="V1338" s="51"/>
      <c r="W1338" s="51"/>
      <c r="X1338" s="51">
        <v>1</v>
      </c>
      <c r="Y1338" s="51" t="s">
        <v>4</v>
      </c>
      <c r="Z1338" s="51">
        <v>1</v>
      </c>
      <c r="AA1338" s="51">
        <v>1</v>
      </c>
      <c r="AB1338" s="51"/>
      <c r="AC1338" s="51"/>
      <c r="AD1338" s="51"/>
      <c r="AE1338" s="51"/>
      <c r="AF1338" s="51"/>
      <c r="AG1338" s="51"/>
      <c r="AH1338" s="51"/>
      <c r="AI1338" s="51">
        <v>10</v>
      </c>
      <c r="AJ1338" s="51"/>
      <c r="AK1338" s="51"/>
      <c r="AL1338" s="51"/>
    </row>
    <row r="1339" spans="1:38" x14ac:dyDescent="0.3">
      <c r="A1339" s="51">
        <v>161</v>
      </c>
      <c r="B1339" s="51" t="s">
        <v>767</v>
      </c>
      <c r="C1339" s="51" t="s">
        <v>2</v>
      </c>
      <c r="D1339" s="51" t="s">
        <v>3</v>
      </c>
      <c r="E1339" s="51"/>
      <c r="F1339" s="51"/>
      <c r="G1339" s="51"/>
      <c r="H1339" s="51"/>
      <c r="I1339" s="51">
        <v>1</v>
      </c>
      <c r="J1339" s="51"/>
      <c r="K1339" s="51"/>
      <c r="L1339" s="51"/>
      <c r="M1339" s="51"/>
      <c r="N1339" s="51"/>
      <c r="O1339" s="51"/>
      <c r="P1339" s="51"/>
      <c r="Q1339" s="51"/>
      <c r="R1339" s="51"/>
      <c r="S1339" s="51"/>
      <c r="T1339" s="51"/>
      <c r="U1339" s="51"/>
      <c r="V1339" s="51">
        <v>1</v>
      </c>
      <c r="W1339" s="51"/>
      <c r="X1339" s="51">
        <v>3</v>
      </c>
      <c r="Y1339" s="51"/>
      <c r="Z1339" s="51">
        <v>1</v>
      </c>
      <c r="AA1339" s="51">
        <v>1</v>
      </c>
      <c r="AB1339" s="51"/>
      <c r="AC1339" s="51"/>
      <c r="AD1339" s="51"/>
      <c r="AE1339" s="51"/>
      <c r="AF1339" s="51"/>
      <c r="AG1339" s="51"/>
      <c r="AH1339" s="51"/>
      <c r="AI1339" s="51">
        <v>7</v>
      </c>
      <c r="AJ1339" s="51" t="s">
        <v>41</v>
      </c>
      <c r="AK1339" s="51">
        <v>1</v>
      </c>
      <c r="AL1339" s="51"/>
    </row>
    <row r="1340" spans="1:38" x14ac:dyDescent="0.3">
      <c r="A1340" s="51">
        <v>161</v>
      </c>
      <c r="B1340" s="51" t="s">
        <v>767</v>
      </c>
      <c r="C1340" s="51" t="s">
        <v>1</v>
      </c>
      <c r="D1340" s="51" t="s">
        <v>3</v>
      </c>
      <c r="E1340" s="51"/>
      <c r="F1340" s="51"/>
      <c r="G1340" s="51"/>
      <c r="H1340" s="51">
        <v>1</v>
      </c>
      <c r="I1340" s="51"/>
      <c r="J1340" s="51"/>
      <c r="K1340" s="51"/>
      <c r="L1340" s="51"/>
      <c r="M1340" s="51"/>
      <c r="N1340" s="51"/>
      <c r="O1340" s="51"/>
      <c r="P1340" s="51">
        <v>1</v>
      </c>
      <c r="Q1340" s="51"/>
      <c r="R1340" s="51"/>
      <c r="S1340" s="51"/>
      <c r="T1340" s="51"/>
      <c r="U1340" s="51"/>
      <c r="V1340" s="51"/>
      <c r="W1340" s="51"/>
      <c r="X1340" s="51">
        <v>1</v>
      </c>
      <c r="Y1340" s="51" t="s">
        <v>3</v>
      </c>
      <c r="Z1340" s="51"/>
      <c r="AA1340" s="51"/>
      <c r="AB1340" s="51"/>
      <c r="AC1340" s="51"/>
      <c r="AD1340" s="51">
        <v>1</v>
      </c>
      <c r="AE1340" s="51"/>
      <c r="AF1340" s="51"/>
      <c r="AG1340" s="51"/>
      <c r="AH1340" s="51"/>
      <c r="AI1340" s="51">
        <v>9</v>
      </c>
      <c r="AJ1340" s="51" t="s">
        <v>41</v>
      </c>
      <c r="AK1340" s="51">
        <v>1</v>
      </c>
      <c r="AL1340" s="51"/>
    </row>
    <row r="1341" spans="1:38" x14ac:dyDescent="0.3">
      <c r="A1341" s="51">
        <v>161</v>
      </c>
      <c r="B1341" s="51" t="s">
        <v>767</v>
      </c>
      <c r="C1341" s="51" t="s">
        <v>2</v>
      </c>
      <c r="D1341" s="51" t="s">
        <v>4</v>
      </c>
      <c r="E1341" s="51"/>
      <c r="F1341" s="51"/>
      <c r="G1341" s="51"/>
      <c r="H1341" s="51"/>
      <c r="I1341" s="51"/>
      <c r="J1341" s="51">
        <v>1</v>
      </c>
      <c r="K1341" s="51"/>
      <c r="L1341" s="51"/>
      <c r="M1341" s="51"/>
      <c r="N1341" s="51"/>
      <c r="O1341" s="51"/>
      <c r="P1341" s="51"/>
      <c r="Q1341" s="51"/>
      <c r="R1341" s="51"/>
      <c r="S1341" s="51"/>
      <c r="T1341" s="51"/>
      <c r="U1341" s="51">
        <v>1</v>
      </c>
      <c r="V1341" s="51"/>
      <c r="W1341" s="51"/>
      <c r="X1341" s="51">
        <v>3</v>
      </c>
      <c r="Y1341" s="51"/>
      <c r="Z1341" s="51">
        <v>1</v>
      </c>
      <c r="AA1341" s="51">
        <v>1</v>
      </c>
      <c r="AB1341" s="51"/>
      <c r="AC1341" s="51"/>
      <c r="AD1341" s="51"/>
      <c r="AE1341" s="51"/>
      <c r="AF1341" s="51"/>
      <c r="AG1341" s="51"/>
      <c r="AH1341" s="51"/>
      <c r="AI1341" s="51">
        <v>9</v>
      </c>
      <c r="AJ1341" s="51"/>
      <c r="AK1341" s="51"/>
      <c r="AL1341" s="51"/>
    </row>
    <row r="1342" spans="1:38" x14ac:dyDescent="0.3">
      <c r="A1342" s="51">
        <v>161</v>
      </c>
      <c r="B1342" s="51" t="s">
        <v>767</v>
      </c>
      <c r="C1342" s="51" t="s">
        <v>1</v>
      </c>
      <c r="D1342" s="51" t="s">
        <v>3</v>
      </c>
      <c r="E1342" s="51"/>
      <c r="F1342" s="51"/>
      <c r="G1342" s="51"/>
      <c r="H1342" s="51"/>
      <c r="I1342" s="51">
        <v>1</v>
      </c>
      <c r="J1342" s="51"/>
      <c r="K1342" s="51"/>
      <c r="L1342" s="51"/>
      <c r="M1342" s="51"/>
      <c r="N1342" s="51"/>
      <c r="O1342" s="51"/>
      <c r="P1342" s="51"/>
      <c r="Q1342" s="51"/>
      <c r="R1342" s="51"/>
      <c r="S1342" s="51"/>
      <c r="T1342" s="51"/>
      <c r="U1342" s="51"/>
      <c r="V1342" s="51">
        <v>1</v>
      </c>
      <c r="W1342" s="51"/>
      <c r="X1342" s="51">
        <v>3</v>
      </c>
      <c r="Y1342" s="51"/>
      <c r="Z1342" s="51">
        <v>1</v>
      </c>
      <c r="AA1342" s="51">
        <v>1</v>
      </c>
      <c r="AB1342" s="51"/>
      <c r="AC1342" s="51"/>
      <c r="AD1342" s="51"/>
      <c r="AE1342" s="51"/>
      <c r="AF1342" s="51"/>
      <c r="AG1342" s="51"/>
      <c r="AH1342" s="51"/>
      <c r="AI1342" s="51">
        <v>8</v>
      </c>
      <c r="AJ1342" s="51"/>
      <c r="AK1342" s="51"/>
      <c r="AL1342" s="51"/>
    </row>
    <row r="1343" spans="1:38" x14ac:dyDescent="0.3">
      <c r="A1343" s="51">
        <v>161</v>
      </c>
      <c r="B1343" s="51" t="s">
        <v>767</v>
      </c>
      <c r="C1343" s="51" t="s">
        <v>1</v>
      </c>
      <c r="D1343" s="51" t="s">
        <v>3</v>
      </c>
      <c r="E1343" s="51"/>
      <c r="F1343" s="51"/>
      <c r="G1343" s="51"/>
      <c r="H1343" s="51"/>
      <c r="I1343" s="51">
        <v>1</v>
      </c>
      <c r="J1343" s="51"/>
      <c r="K1343" s="51"/>
      <c r="L1343" s="51"/>
      <c r="M1343" s="51"/>
      <c r="N1343" s="51"/>
      <c r="O1343" s="51"/>
      <c r="P1343" s="51"/>
      <c r="Q1343" s="51"/>
      <c r="R1343" s="51"/>
      <c r="S1343" s="51"/>
      <c r="T1343" s="51"/>
      <c r="U1343" s="51"/>
      <c r="V1343" s="51">
        <v>1</v>
      </c>
      <c r="W1343" s="51"/>
      <c r="X1343" s="51">
        <v>3</v>
      </c>
      <c r="Y1343" s="51"/>
      <c r="Z1343" s="51">
        <v>1</v>
      </c>
      <c r="AA1343" s="51">
        <v>1</v>
      </c>
      <c r="AB1343" s="51"/>
      <c r="AC1343" s="51"/>
      <c r="AD1343" s="51"/>
      <c r="AE1343" s="51"/>
      <c r="AF1343" s="51"/>
      <c r="AG1343" s="51"/>
      <c r="AH1343" s="51"/>
      <c r="AI1343" s="51">
        <v>9</v>
      </c>
      <c r="AJ1343" s="51" t="s">
        <v>41</v>
      </c>
      <c r="AK1343" s="51">
        <v>1</v>
      </c>
      <c r="AL1343" s="51"/>
    </row>
    <row r="1344" spans="1:38" x14ac:dyDescent="0.3">
      <c r="A1344" s="51">
        <v>161</v>
      </c>
      <c r="B1344" s="51" t="s">
        <v>767</v>
      </c>
      <c r="C1344" s="51" t="s">
        <v>2</v>
      </c>
      <c r="D1344" s="51" t="s">
        <v>3</v>
      </c>
      <c r="E1344" s="51"/>
      <c r="F1344" s="51"/>
      <c r="G1344" s="51"/>
      <c r="H1344" s="51"/>
      <c r="I1344" s="51">
        <v>1</v>
      </c>
      <c r="J1344" s="51"/>
      <c r="K1344" s="51"/>
      <c r="L1344" s="51"/>
      <c r="M1344" s="51"/>
      <c r="N1344" s="51"/>
      <c r="O1344" s="51"/>
      <c r="P1344" s="51"/>
      <c r="Q1344" s="51"/>
      <c r="R1344" s="51"/>
      <c r="S1344" s="51"/>
      <c r="T1344" s="51"/>
      <c r="U1344" s="51"/>
      <c r="V1344" s="51"/>
      <c r="W1344" s="51">
        <v>1</v>
      </c>
      <c r="X1344" s="51">
        <v>3</v>
      </c>
      <c r="Y1344" s="51"/>
      <c r="Z1344" s="51">
        <v>1</v>
      </c>
      <c r="AA1344" s="51">
        <v>1</v>
      </c>
      <c r="AB1344" s="51"/>
      <c r="AC1344" s="51"/>
      <c r="AD1344" s="51"/>
      <c r="AE1344" s="51"/>
      <c r="AF1344" s="51"/>
      <c r="AG1344" s="51"/>
      <c r="AH1344" s="51"/>
      <c r="AI1344" s="51">
        <v>9</v>
      </c>
      <c r="AJ1344" s="51" t="s">
        <v>41</v>
      </c>
      <c r="AK1344" s="51">
        <v>1</v>
      </c>
      <c r="AL1344" s="51"/>
    </row>
    <row r="1345" spans="1:38" x14ac:dyDescent="0.3">
      <c r="A1345" s="51">
        <v>161</v>
      </c>
      <c r="B1345" s="51" t="s">
        <v>767</v>
      </c>
      <c r="C1345" s="51" t="s">
        <v>1</v>
      </c>
      <c r="D1345" s="51" t="s">
        <v>3</v>
      </c>
      <c r="E1345" s="51"/>
      <c r="F1345" s="51"/>
      <c r="G1345" s="51"/>
      <c r="H1345" s="51"/>
      <c r="I1345" s="51"/>
      <c r="J1345" s="51">
        <v>1</v>
      </c>
      <c r="K1345" s="51"/>
      <c r="L1345" s="51"/>
      <c r="M1345" s="51"/>
      <c r="N1345" s="51"/>
      <c r="O1345" s="51"/>
      <c r="P1345" s="51"/>
      <c r="Q1345" s="51"/>
      <c r="R1345" s="51"/>
      <c r="S1345" s="51"/>
      <c r="T1345" s="51"/>
      <c r="U1345" s="51">
        <v>1</v>
      </c>
      <c r="V1345" s="51"/>
      <c r="W1345" s="51"/>
      <c r="X1345" s="51">
        <v>3</v>
      </c>
      <c r="Y1345" s="51"/>
      <c r="Z1345" s="51">
        <v>1</v>
      </c>
      <c r="AA1345" s="51">
        <v>1</v>
      </c>
      <c r="AB1345" s="51"/>
      <c r="AC1345" s="51"/>
      <c r="AD1345" s="51"/>
      <c r="AE1345" s="51"/>
      <c r="AF1345" s="51"/>
      <c r="AG1345" s="51"/>
      <c r="AH1345" s="51"/>
      <c r="AI1345" s="51">
        <v>8</v>
      </c>
      <c r="AJ1345" s="51" t="s">
        <v>41</v>
      </c>
      <c r="AK1345" s="51">
        <v>1</v>
      </c>
      <c r="AL1345" s="51"/>
    </row>
    <row r="1346" spans="1:38" x14ac:dyDescent="0.3">
      <c r="A1346" s="51">
        <v>161</v>
      </c>
      <c r="B1346" s="51" t="s">
        <v>767</v>
      </c>
      <c r="C1346" s="51" t="s">
        <v>2</v>
      </c>
      <c r="D1346" s="51" t="s">
        <v>3</v>
      </c>
      <c r="E1346" s="51"/>
      <c r="F1346" s="51"/>
      <c r="G1346" s="51"/>
      <c r="H1346" s="51"/>
      <c r="I1346" s="51">
        <v>1</v>
      </c>
      <c r="J1346" s="51"/>
      <c r="K1346" s="51"/>
      <c r="L1346" s="51"/>
      <c r="M1346" s="51"/>
      <c r="N1346" s="51"/>
      <c r="O1346" s="51"/>
      <c r="P1346" s="51"/>
      <c r="Q1346" s="51"/>
      <c r="R1346" s="51"/>
      <c r="S1346" s="51"/>
      <c r="T1346" s="51"/>
      <c r="U1346" s="51"/>
      <c r="V1346" s="51">
        <v>1</v>
      </c>
      <c r="W1346" s="51"/>
      <c r="X1346" s="51">
        <v>3</v>
      </c>
      <c r="Y1346" s="51"/>
      <c r="Z1346" s="51"/>
      <c r="AA1346" s="51">
        <v>1</v>
      </c>
      <c r="AB1346" s="51"/>
      <c r="AC1346" s="51"/>
      <c r="AD1346" s="51"/>
      <c r="AE1346" s="51"/>
      <c r="AF1346" s="51"/>
      <c r="AG1346" s="51"/>
      <c r="AH1346" s="51"/>
      <c r="AI1346" s="51">
        <v>7</v>
      </c>
      <c r="AJ1346" s="51" t="s">
        <v>41</v>
      </c>
      <c r="AK1346" s="51">
        <v>1</v>
      </c>
      <c r="AL1346" s="51"/>
    </row>
    <row r="1347" spans="1:38" x14ac:dyDescent="0.3">
      <c r="A1347" s="51">
        <v>161</v>
      </c>
      <c r="B1347" s="51" t="s">
        <v>767</v>
      </c>
      <c r="C1347" s="51" t="s">
        <v>2</v>
      </c>
      <c r="D1347" s="51" t="s">
        <v>3</v>
      </c>
      <c r="E1347" s="51"/>
      <c r="F1347" s="51">
        <v>1</v>
      </c>
      <c r="G1347" s="51"/>
      <c r="H1347" s="51"/>
      <c r="I1347" s="51"/>
      <c r="J1347" s="51"/>
      <c r="K1347" s="51"/>
      <c r="L1347" s="51"/>
      <c r="M1347" s="51"/>
      <c r="N1347" s="51"/>
      <c r="O1347" s="51"/>
      <c r="P1347" s="51"/>
      <c r="Q1347" s="51"/>
      <c r="R1347" s="51"/>
      <c r="S1347" s="51"/>
      <c r="T1347" s="51"/>
      <c r="U1347" s="51">
        <v>1</v>
      </c>
      <c r="V1347" s="51"/>
      <c r="W1347" s="51"/>
      <c r="X1347" s="51">
        <v>1</v>
      </c>
      <c r="Y1347" s="51" t="s">
        <v>4</v>
      </c>
      <c r="Z1347" s="51"/>
      <c r="AA1347" s="51"/>
      <c r="AB1347" s="51"/>
      <c r="AC1347" s="51"/>
      <c r="AD1347" s="51"/>
      <c r="AE1347" s="51">
        <v>1</v>
      </c>
      <c r="AF1347" s="51"/>
      <c r="AG1347" s="51"/>
      <c r="AH1347" s="51"/>
      <c r="AI1347" s="51">
        <v>8</v>
      </c>
      <c r="AJ1347" s="51" t="s">
        <v>821</v>
      </c>
      <c r="AK1347" s="51">
        <v>1</v>
      </c>
      <c r="AL1347" s="51"/>
    </row>
    <row r="1348" spans="1:38" x14ac:dyDescent="0.3">
      <c r="A1348" s="51">
        <v>161</v>
      </c>
      <c r="B1348" s="51" t="s">
        <v>767</v>
      </c>
      <c r="C1348" s="51" t="s">
        <v>2</v>
      </c>
      <c r="D1348" s="51" t="s">
        <v>4</v>
      </c>
      <c r="E1348" s="51"/>
      <c r="F1348" s="51"/>
      <c r="G1348" s="51"/>
      <c r="H1348" s="51"/>
      <c r="I1348" s="51">
        <v>1</v>
      </c>
      <c r="J1348" s="51"/>
      <c r="K1348" s="51"/>
      <c r="L1348" s="51"/>
      <c r="M1348" s="51"/>
      <c r="N1348" s="51"/>
      <c r="O1348" s="51"/>
      <c r="P1348" s="51"/>
      <c r="Q1348" s="51"/>
      <c r="R1348" s="51"/>
      <c r="S1348" s="51"/>
      <c r="T1348" s="51"/>
      <c r="U1348" s="51">
        <v>1</v>
      </c>
      <c r="V1348" s="51"/>
      <c r="W1348" s="51"/>
      <c r="X1348" s="51">
        <v>3</v>
      </c>
      <c r="Y1348" s="51"/>
      <c r="Z1348" s="51">
        <v>1</v>
      </c>
      <c r="AA1348" s="51">
        <v>1</v>
      </c>
      <c r="AB1348" s="51"/>
      <c r="AC1348" s="51"/>
      <c r="AD1348" s="51"/>
      <c r="AE1348" s="51"/>
      <c r="AF1348" s="51"/>
      <c r="AG1348" s="51"/>
      <c r="AH1348" s="51"/>
      <c r="AI1348" s="51">
        <v>8</v>
      </c>
      <c r="AJ1348" s="51" t="s">
        <v>44</v>
      </c>
      <c r="AK1348" s="51">
        <v>1</v>
      </c>
      <c r="AL1348" s="51"/>
    </row>
    <row r="1349" spans="1:38" x14ac:dyDescent="0.3">
      <c r="A1349" s="51">
        <v>161</v>
      </c>
      <c r="B1349" s="51" t="s">
        <v>767</v>
      </c>
      <c r="C1349" s="51" t="s">
        <v>2</v>
      </c>
      <c r="D1349" s="51" t="s">
        <v>3</v>
      </c>
      <c r="E1349" s="51"/>
      <c r="F1349" s="51"/>
      <c r="G1349" s="51"/>
      <c r="H1349" s="51">
        <v>1</v>
      </c>
      <c r="I1349" s="51"/>
      <c r="J1349" s="51"/>
      <c r="K1349" s="51"/>
      <c r="L1349" s="51"/>
      <c r="M1349" s="51"/>
      <c r="N1349" s="51"/>
      <c r="O1349" s="51"/>
      <c r="P1349" s="51"/>
      <c r="Q1349" s="51"/>
      <c r="R1349" s="51"/>
      <c r="S1349" s="51"/>
      <c r="T1349" s="51"/>
      <c r="U1349" s="51"/>
      <c r="V1349" s="51">
        <v>1</v>
      </c>
      <c r="W1349" s="51"/>
      <c r="X1349" s="51">
        <v>1</v>
      </c>
      <c r="Y1349" s="51" t="s">
        <v>4</v>
      </c>
      <c r="Z1349" s="51"/>
      <c r="AA1349" s="51"/>
      <c r="AB1349" s="51"/>
      <c r="AC1349" s="51"/>
      <c r="AD1349" s="51"/>
      <c r="AE1349" s="51">
        <v>1</v>
      </c>
      <c r="AF1349" s="51"/>
      <c r="AG1349" s="51"/>
      <c r="AH1349" s="51"/>
      <c r="AI1349" s="51">
        <v>6</v>
      </c>
      <c r="AJ1349" s="51" t="s">
        <v>822</v>
      </c>
      <c r="AK1349" s="51"/>
      <c r="AL1349" s="51"/>
    </row>
    <row r="1350" spans="1:38" x14ac:dyDescent="0.3">
      <c r="A1350" s="51">
        <v>161</v>
      </c>
      <c r="B1350" s="51" t="s">
        <v>767</v>
      </c>
      <c r="C1350" s="51" t="s">
        <v>1</v>
      </c>
      <c r="D1350" s="51" t="s">
        <v>3</v>
      </c>
      <c r="E1350" s="51"/>
      <c r="F1350" s="51"/>
      <c r="G1350" s="51"/>
      <c r="H1350" s="51"/>
      <c r="I1350" s="51"/>
      <c r="J1350" s="51"/>
      <c r="K1350" s="51">
        <v>1</v>
      </c>
      <c r="L1350" s="51"/>
      <c r="M1350" s="51"/>
      <c r="N1350" s="51"/>
      <c r="O1350" s="51"/>
      <c r="P1350" s="51"/>
      <c r="Q1350" s="51"/>
      <c r="R1350" s="51"/>
      <c r="S1350" s="51"/>
      <c r="T1350" s="51"/>
      <c r="U1350" s="51"/>
      <c r="V1350" s="51"/>
      <c r="W1350" s="51">
        <v>1</v>
      </c>
      <c r="X1350" s="51">
        <v>2</v>
      </c>
      <c r="Y1350" s="51"/>
      <c r="Z1350" s="51"/>
      <c r="AA1350" s="51"/>
      <c r="AB1350" s="51"/>
      <c r="AC1350" s="51"/>
      <c r="AD1350" s="51"/>
      <c r="AE1350" s="51"/>
      <c r="AF1350" s="51"/>
      <c r="AG1350" s="51"/>
      <c r="AH1350" s="51">
        <v>1</v>
      </c>
      <c r="AI1350" s="51">
        <v>9</v>
      </c>
      <c r="AJ1350" s="51" t="s">
        <v>823</v>
      </c>
      <c r="AK1350" s="51">
        <v>1</v>
      </c>
      <c r="AL1350" s="51"/>
    </row>
    <row r="1351" spans="1:38" x14ac:dyDescent="0.3">
      <c r="A1351" s="51">
        <v>161</v>
      </c>
      <c r="B1351" s="51" t="s">
        <v>767</v>
      </c>
      <c r="C1351" s="51" t="s">
        <v>1</v>
      </c>
      <c r="D1351" s="51" t="s">
        <v>3</v>
      </c>
      <c r="E1351" s="51"/>
      <c r="F1351" s="51">
        <v>1</v>
      </c>
      <c r="G1351" s="51"/>
      <c r="H1351" s="51"/>
      <c r="I1351" s="51"/>
      <c r="J1351" s="51"/>
      <c r="K1351" s="51"/>
      <c r="L1351" s="51"/>
      <c r="M1351" s="51"/>
      <c r="N1351" s="51"/>
      <c r="O1351" s="51"/>
      <c r="P1351" s="51"/>
      <c r="Q1351" s="51"/>
      <c r="R1351" s="51"/>
      <c r="S1351" s="51"/>
      <c r="T1351" s="51"/>
      <c r="U1351" s="51"/>
      <c r="V1351" s="51"/>
      <c r="W1351" s="51">
        <v>1</v>
      </c>
      <c r="X1351" s="51">
        <v>3</v>
      </c>
      <c r="Y1351" s="51"/>
      <c r="Z1351" s="51">
        <v>1</v>
      </c>
      <c r="AA1351" s="51">
        <v>1</v>
      </c>
      <c r="AB1351" s="51"/>
      <c r="AC1351" s="51"/>
      <c r="AD1351" s="51"/>
      <c r="AE1351" s="51"/>
      <c r="AF1351" s="51"/>
      <c r="AG1351" s="51"/>
      <c r="AH1351" s="51"/>
      <c r="AI1351" s="51">
        <v>10</v>
      </c>
      <c r="AJ1351" s="51"/>
      <c r="AK1351" s="51"/>
      <c r="AL1351" s="51"/>
    </row>
    <row r="1352" spans="1:38" x14ac:dyDescent="0.3">
      <c r="A1352" s="51">
        <v>161</v>
      </c>
      <c r="B1352" s="51" t="s">
        <v>767</v>
      </c>
      <c r="C1352" s="51" t="s">
        <v>2</v>
      </c>
      <c r="D1352" s="51" t="s">
        <v>3</v>
      </c>
      <c r="E1352" s="51"/>
      <c r="F1352" s="51"/>
      <c r="G1352" s="51"/>
      <c r="H1352" s="51"/>
      <c r="I1352" s="51">
        <v>1</v>
      </c>
      <c r="J1352" s="51"/>
      <c r="K1352" s="51"/>
      <c r="L1352" s="51"/>
      <c r="M1352" s="51"/>
      <c r="N1352" s="51"/>
      <c r="O1352" s="51"/>
      <c r="P1352" s="51"/>
      <c r="Q1352" s="51"/>
      <c r="R1352" s="51"/>
      <c r="S1352" s="51"/>
      <c r="T1352" s="51"/>
      <c r="U1352" s="51"/>
      <c r="V1352" s="51">
        <v>1</v>
      </c>
      <c r="W1352" s="51"/>
      <c r="X1352" s="51">
        <v>3</v>
      </c>
      <c r="Y1352" s="51"/>
      <c r="Z1352" s="51"/>
      <c r="AA1352" s="51"/>
      <c r="AB1352" s="51"/>
      <c r="AC1352" s="51"/>
      <c r="AD1352" s="51"/>
      <c r="AE1352" s="51">
        <v>1</v>
      </c>
      <c r="AF1352" s="51"/>
      <c r="AG1352" s="51"/>
      <c r="AH1352" s="51"/>
      <c r="AI1352" s="51">
        <v>8</v>
      </c>
      <c r="AJ1352" s="51" t="s">
        <v>41</v>
      </c>
      <c r="AK1352" s="51">
        <v>1</v>
      </c>
      <c r="AL1352" s="51"/>
    </row>
    <row r="1353" spans="1:38" x14ac:dyDescent="0.3">
      <c r="A1353" s="51">
        <v>161</v>
      </c>
      <c r="B1353" s="51" t="s">
        <v>767</v>
      </c>
      <c r="C1353" s="51" t="s">
        <v>2</v>
      </c>
      <c r="D1353" s="51" t="s">
        <v>3</v>
      </c>
      <c r="E1353" s="51"/>
      <c r="F1353" s="51">
        <v>1</v>
      </c>
      <c r="G1353" s="51"/>
      <c r="H1353" s="51"/>
      <c r="I1353" s="51"/>
      <c r="J1353" s="51"/>
      <c r="K1353" s="51"/>
      <c r="L1353" s="51"/>
      <c r="M1353" s="51"/>
      <c r="N1353" s="51"/>
      <c r="O1353" s="51"/>
      <c r="P1353" s="51"/>
      <c r="Q1353" s="51"/>
      <c r="R1353" s="51"/>
      <c r="S1353" s="51"/>
      <c r="T1353" s="51"/>
      <c r="U1353" s="51">
        <v>1</v>
      </c>
      <c r="V1353" s="51"/>
      <c r="W1353" s="51"/>
      <c r="X1353" s="51">
        <v>1</v>
      </c>
      <c r="Y1353" s="51" t="s">
        <v>4</v>
      </c>
      <c r="Z1353" s="51"/>
      <c r="AA1353" s="51"/>
      <c r="AB1353" s="51"/>
      <c r="AC1353" s="51"/>
      <c r="AD1353" s="51">
        <v>1</v>
      </c>
      <c r="AE1353" s="51"/>
      <c r="AF1353" s="51"/>
      <c r="AG1353" s="51"/>
      <c r="AH1353" s="51"/>
      <c r="AI1353" s="51">
        <v>9</v>
      </c>
      <c r="AJ1353" s="51"/>
      <c r="AK1353" s="51"/>
      <c r="AL1353" s="51"/>
    </row>
    <row r="1354" spans="1:38" x14ac:dyDescent="0.3">
      <c r="A1354" s="51">
        <v>161</v>
      </c>
      <c r="B1354" s="51" t="s">
        <v>767</v>
      </c>
      <c r="C1354" s="51" t="s">
        <v>1</v>
      </c>
      <c r="D1354" s="51" t="s">
        <v>3</v>
      </c>
      <c r="E1354" s="51"/>
      <c r="F1354" s="51"/>
      <c r="G1354" s="51"/>
      <c r="H1354" s="51"/>
      <c r="I1354" s="51">
        <v>1</v>
      </c>
      <c r="J1354" s="51"/>
      <c r="K1354" s="51"/>
      <c r="L1354" s="51"/>
      <c r="M1354" s="51"/>
      <c r="N1354" s="51"/>
      <c r="O1354" s="51"/>
      <c r="P1354" s="51"/>
      <c r="Q1354" s="51"/>
      <c r="R1354" s="51"/>
      <c r="S1354" s="51"/>
      <c r="T1354" s="51"/>
      <c r="U1354" s="51"/>
      <c r="V1354" s="51">
        <v>1</v>
      </c>
      <c r="W1354" s="51"/>
      <c r="X1354" s="51">
        <v>3</v>
      </c>
      <c r="Y1354" s="51"/>
      <c r="Z1354" s="51"/>
      <c r="AA1354" s="51">
        <v>1</v>
      </c>
      <c r="AB1354" s="51"/>
      <c r="AC1354" s="51"/>
      <c r="AD1354" s="51"/>
      <c r="AE1354" s="51"/>
      <c r="AF1354" s="51"/>
      <c r="AG1354" s="51"/>
      <c r="AH1354" s="51"/>
      <c r="AI1354" s="51">
        <v>9</v>
      </c>
      <c r="AJ1354" s="51"/>
      <c r="AK1354" s="51"/>
      <c r="AL1354" s="51"/>
    </row>
    <row r="1355" spans="1:38" x14ac:dyDescent="0.3">
      <c r="A1355" s="51">
        <v>161</v>
      </c>
      <c r="B1355" s="51" t="s">
        <v>767</v>
      </c>
      <c r="C1355" s="51" t="s">
        <v>1</v>
      </c>
      <c r="D1355" s="51" t="s">
        <v>3</v>
      </c>
      <c r="E1355" s="51"/>
      <c r="F1355" s="51"/>
      <c r="G1355" s="51"/>
      <c r="H1355" s="51"/>
      <c r="I1355" s="51"/>
      <c r="J1355" s="51">
        <v>1</v>
      </c>
      <c r="K1355" s="51"/>
      <c r="L1355" s="51"/>
      <c r="M1355" s="51"/>
      <c r="N1355" s="51"/>
      <c r="O1355" s="51"/>
      <c r="P1355" s="51"/>
      <c r="Q1355" s="51"/>
      <c r="R1355" s="51"/>
      <c r="S1355" s="51"/>
      <c r="T1355" s="51"/>
      <c r="U1355" s="51"/>
      <c r="V1355" s="51">
        <v>1</v>
      </c>
      <c r="W1355" s="51"/>
      <c r="X1355" s="51">
        <v>3</v>
      </c>
      <c r="Y1355" s="51"/>
      <c r="Z1355" s="51">
        <v>1</v>
      </c>
      <c r="AA1355" s="51">
        <v>1</v>
      </c>
      <c r="AB1355" s="51"/>
      <c r="AC1355" s="51"/>
      <c r="AD1355" s="51"/>
      <c r="AE1355" s="51"/>
      <c r="AF1355" s="51"/>
      <c r="AG1355" s="51"/>
      <c r="AH1355" s="51"/>
      <c r="AI1355" s="51">
        <v>8</v>
      </c>
      <c r="AJ1355" s="51" t="s">
        <v>824</v>
      </c>
      <c r="AK1355" s="51">
        <v>2</v>
      </c>
      <c r="AL1355" s="51">
        <v>9</v>
      </c>
    </row>
    <row r="1356" spans="1:38" x14ac:dyDescent="0.3">
      <c r="A1356" s="51">
        <v>161</v>
      </c>
      <c r="B1356" s="51" t="s">
        <v>767</v>
      </c>
      <c r="C1356" s="51" t="s">
        <v>1</v>
      </c>
      <c r="D1356" s="51" t="s">
        <v>4</v>
      </c>
      <c r="E1356" s="51"/>
      <c r="F1356" s="51">
        <v>1</v>
      </c>
      <c r="G1356" s="51"/>
      <c r="H1356" s="51"/>
      <c r="I1356" s="51"/>
      <c r="J1356" s="51"/>
      <c r="K1356" s="51"/>
      <c r="L1356" s="51"/>
      <c r="M1356" s="51"/>
      <c r="N1356" s="51"/>
      <c r="O1356" s="51"/>
      <c r="P1356" s="51"/>
      <c r="Q1356" s="51"/>
      <c r="R1356" s="51"/>
      <c r="S1356" s="51"/>
      <c r="T1356" s="51"/>
      <c r="U1356" s="51">
        <v>1</v>
      </c>
      <c r="V1356" s="51"/>
      <c r="W1356" s="51"/>
      <c r="X1356" s="51">
        <v>3</v>
      </c>
      <c r="Y1356" s="51"/>
      <c r="Z1356" s="51">
        <v>1</v>
      </c>
      <c r="AA1356" s="51">
        <v>1</v>
      </c>
      <c r="AB1356" s="51"/>
      <c r="AC1356" s="51"/>
      <c r="AD1356" s="51"/>
      <c r="AE1356" s="51"/>
      <c r="AF1356" s="51"/>
      <c r="AG1356" s="51"/>
      <c r="AH1356" s="51"/>
      <c r="AI1356" s="51">
        <v>9</v>
      </c>
      <c r="AJ1356" s="51" t="s">
        <v>41</v>
      </c>
      <c r="AK1356" s="51">
        <v>1</v>
      </c>
      <c r="AL1356" s="51"/>
    </row>
    <row r="1357" spans="1:38" x14ac:dyDescent="0.3">
      <c r="A1357" s="51">
        <v>666</v>
      </c>
      <c r="B1357" s="51" t="s">
        <v>767</v>
      </c>
      <c r="C1357" s="51" t="s">
        <v>2</v>
      </c>
      <c r="D1357" s="51" t="s">
        <v>4</v>
      </c>
      <c r="E1357" s="51">
        <v>1</v>
      </c>
      <c r="F1357" s="51"/>
      <c r="G1357" s="51"/>
      <c r="H1357" s="51"/>
      <c r="I1357" s="51"/>
      <c r="J1357" s="51"/>
      <c r="K1357" s="51"/>
      <c r="L1357" s="51"/>
      <c r="M1357" s="51"/>
      <c r="N1357" s="51"/>
      <c r="O1357" s="51"/>
      <c r="P1357" s="51"/>
      <c r="Q1357" s="51">
        <v>1</v>
      </c>
      <c r="R1357" s="51"/>
      <c r="S1357" s="51"/>
      <c r="T1357" s="51"/>
      <c r="U1357" s="51"/>
      <c r="V1357" s="51"/>
      <c r="W1357" s="51"/>
      <c r="X1357" s="51">
        <v>2</v>
      </c>
      <c r="Y1357" s="51"/>
      <c r="Z1357" s="51"/>
      <c r="AA1357" s="51"/>
      <c r="AB1357" s="51"/>
      <c r="AC1357" s="51"/>
      <c r="AD1357" s="51">
        <v>1</v>
      </c>
      <c r="AE1357" s="51"/>
      <c r="AF1357" s="51"/>
      <c r="AG1357" s="51"/>
      <c r="AH1357" s="51"/>
      <c r="AI1357" s="51">
        <v>0</v>
      </c>
      <c r="AJ1357" s="51"/>
      <c r="AK1357" s="51"/>
      <c r="AL1357" s="51"/>
    </row>
    <row r="1358" spans="1:38" x14ac:dyDescent="0.3">
      <c r="A1358" s="51">
        <v>666</v>
      </c>
      <c r="B1358" s="51" t="s">
        <v>767</v>
      </c>
      <c r="C1358" s="51" t="s">
        <v>1</v>
      </c>
      <c r="D1358" s="51">
        <v>99</v>
      </c>
      <c r="E1358" s="51"/>
      <c r="F1358" s="51"/>
      <c r="G1358" s="51"/>
      <c r="H1358" s="51"/>
      <c r="I1358" s="51"/>
      <c r="J1358" s="51"/>
      <c r="K1358" s="51"/>
      <c r="L1358" s="51"/>
      <c r="M1358" s="51">
        <v>1</v>
      </c>
      <c r="N1358" s="51"/>
      <c r="O1358" s="51"/>
      <c r="P1358" s="51"/>
      <c r="Q1358" s="51"/>
      <c r="R1358" s="51">
        <v>1</v>
      </c>
      <c r="S1358" s="51"/>
      <c r="T1358" s="51"/>
      <c r="U1358" s="51"/>
      <c r="V1358" s="51"/>
      <c r="W1358" s="51"/>
      <c r="X1358" s="51">
        <v>99</v>
      </c>
      <c r="Y1358" s="51"/>
      <c r="Z1358" s="51"/>
      <c r="AA1358" s="51"/>
      <c r="AB1358" s="51"/>
      <c r="AC1358" s="51"/>
      <c r="AD1358" s="51"/>
      <c r="AE1358" s="51"/>
      <c r="AF1358" s="51"/>
      <c r="AG1358" s="51"/>
      <c r="AH1358" s="51"/>
      <c r="AI1358" s="51">
        <v>0</v>
      </c>
      <c r="AJ1358" s="51"/>
      <c r="AK1358" s="51">
        <v>2</v>
      </c>
      <c r="AL1358" s="51"/>
    </row>
    <row r="1359" spans="1:38" x14ac:dyDescent="0.3">
      <c r="A1359" s="51">
        <v>208</v>
      </c>
      <c r="B1359" s="51" t="s">
        <v>767</v>
      </c>
      <c r="C1359" s="51" t="s">
        <v>2</v>
      </c>
      <c r="D1359" s="51" t="s">
        <v>3</v>
      </c>
      <c r="E1359" s="51"/>
      <c r="F1359" s="51"/>
      <c r="G1359" s="51">
        <v>1</v>
      </c>
      <c r="H1359" s="51"/>
      <c r="I1359" s="51"/>
      <c r="J1359" s="51"/>
      <c r="K1359" s="51"/>
      <c r="L1359" s="51"/>
      <c r="M1359" s="51"/>
      <c r="N1359" s="51"/>
      <c r="O1359" s="51"/>
      <c r="P1359" s="51"/>
      <c r="Q1359" s="51"/>
      <c r="R1359" s="51"/>
      <c r="S1359" s="51"/>
      <c r="T1359" s="51"/>
      <c r="U1359" s="51">
        <v>1</v>
      </c>
      <c r="V1359" s="51"/>
      <c r="W1359" s="51"/>
      <c r="X1359" s="51">
        <v>1</v>
      </c>
      <c r="Y1359" s="51" t="s">
        <v>4</v>
      </c>
      <c r="Z1359" s="51"/>
      <c r="AA1359" s="51">
        <v>1</v>
      </c>
      <c r="AB1359" s="51"/>
      <c r="AC1359" s="51"/>
      <c r="AD1359" s="51"/>
      <c r="AE1359" s="51"/>
      <c r="AF1359" s="51"/>
      <c r="AG1359" s="51"/>
      <c r="AH1359" s="51"/>
      <c r="AI1359" s="51">
        <v>9</v>
      </c>
      <c r="AJ1359" s="51" t="s">
        <v>18</v>
      </c>
      <c r="AK1359" s="51"/>
      <c r="AL1359" s="51"/>
    </row>
    <row r="1360" spans="1:38" x14ac:dyDescent="0.3">
      <c r="A1360" s="51">
        <v>208</v>
      </c>
      <c r="B1360" s="51" t="s">
        <v>767</v>
      </c>
      <c r="C1360" s="51" t="s">
        <v>2</v>
      </c>
      <c r="D1360" s="51" t="s">
        <v>3</v>
      </c>
      <c r="E1360" s="51"/>
      <c r="F1360" s="51"/>
      <c r="G1360" s="51"/>
      <c r="H1360" s="51"/>
      <c r="I1360" s="51">
        <v>1</v>
      </c>
      <c r="J1360" s="51"/>
      <c r="K1360" s="51"/>
      <c r="L1360" s="51"/>
      <c r="M1360" s="51"/>
      <c r="N1360" s="51"/>
      <c r="O1360" s="51"/>
      <c r="P1360" s="51"/>
      <c r="Q1360" s="51"/>
      <c r="R1360" s="51"/>
      <c r="S1360" s="51"/>
      <c r="T1360" s="51">
        <v>1</v>
      </c>
      <c r="U1360" s="51"/>
      <c r="V1360" s="51"/>
      <c r="W1360" s="51"/>
      <c r="X1360" s="51">
        <v>3</v>
      </c>
      <c r="Y1360" s="51"/>
      <c r="Z1360" s="51">
        <v>1</v>
      </c>
      <c r="AA1360" s="51"/>
      <c r="AB1360" s="51"/>
      <c r="AC1360" s="51"/>
      <c r="AD1360" s="51"/>
      <c r="AE1360" s="51"/>
      <c r="AF1360" s="51"/>
      <c r="AG1360" s="51"/>
      <c r="AH1360" s="51"/>
      <c r="AI1360" s="51">
        <v>9</v>
      </c>
      <c r="AJ1360" s="51" t="s">
        <v>825</v>
      </c>
      <c r="AK1360" s="51">
        <v>1</v>
      </c>
      <c r="AL1360" s="51">
        <v>9</v>
      </c>
    </row>
    <row r="1361" spans="1:38" x14ac:dyDescent="0.3">
      <c r="A1361" s="51">
        <v>208</v>
      </c>
      <c r="B1361" s="51" t="s">
        <v>767</v>
      </c>
      <c r="C1361" s="51" t="s">
        <v>1</v>
      </c>
      <c r="D1361" s="51" t="s">
        <v>3</v>
      </c>
      <c r="E1361" s="51"/>
      <c r="F1361" s="51"/>
      <c r="G1361" s="51"/>
      <c r="H1361" s="51"/>
      <c r="I1361" s="51">
        <v>1</v>
      </c>
      <c r="J1361" s="51"/>
      <c r="K1361" s="51"/>
      <c r="L1361" s="51"/>
      <c r="M1361" s="51"/>
      <c r="N1361" s="51"/>
      <c r="O1361" s="51"/>
      <c r="P1361" s="51"/>
      <c r="Q1361" s="51"/>
      <c r="R1361" s="51"/>
      <c r="S1361" s="51"/>
      <c r="T1361" s="51"/>
      <c r="U1361" s="51">
        <v>1</v>
      </c>
      <c r="V1361" s="51"/>
      <c r="W1361" s="51"/>
      <c r="X1361" s="51">
        <v>3</v>
      </c>
      <c r="Y1361" s="51"/>
      <c r="Z1361" s="51">
        <v>1</v>
      </c>
      <c r="AA1361" s="51"/>
      <c r="AB1361" s="51"/>
      <c r="AC1361" s="51"/>
      <c r="AD1361" s="51"/>
      <c r="AE1361" s="51"/>
      <c r="AF1361" s="51"/>
      <c r="AG1361" s="51"/>
      <c r="AH1361" s="51"/>
      <c r="AI1361" s="51">
        <v>9</v>
      </c>
      <c r="AJ1361" s="51" t="s">
        <v>826</v>
      </c>
      <c r="AK1361" s="51">
        <v>1</v>
      </c>
      <c r="AL1361" s="51"/>
    </row>
    <row r="1362" spans="1:38" x14ac:dyDescent="0.3">
      <c r="A1362" s="51">
        <v>208</v>
      </c>
      <c r="B1362" s="51" t="s">
        <v>767</v>
      </c>
      <c r="C1362" s="51" t="s">
        <v>1</v>
      </c>
      <c r="D1362" s="51" t="s">
        <v>3</v>
      </c>
      <c r="E1362" s="51"/>
      <c r="F1362" s="51"/>
      <c r="G1362" s="51"/>
      <c r="H1362" s="51"/>
      <c r="I1362" s="51">
        <v>1</v>
      </c>
      <c r="J1362" s="51"/>
      <c r="K1362" s="51"/>
      <c r="L1362" s="51"/>
      <c r="M1362" s="51"/>
      <c r="N1362" s="51"/>
      <c r="O1362" s="51"/>
      <c r="P1362" s="51"/>
      <c r="Q1362" s="51"/>
      <c r="R1362" s="51"/>
      <c r="S1362" s="51"/>
      <c r="T1362" s="51"/>
      <c r="U1362" s="51">
        <v>1</v>
      </c>
      <c r="V1362" s="51"/>
      <c r="W1362" s="51"/>
      <c r="X1362" s="51">
        <v>3</v>
      </c>
      <c r="Y1362" s="51"/>
      <c r="Z1362" s="51">
        <v>1</v>
      </c>
      <c r="AA1362" s="51"/>
      <c r="AB1362" s="51"/>
      <c r="AC1362" s="51"/>
      <c r="AD1362" s="51"/>
      <c r="AE1362" s="51"/>
      <c r="AF1362" s="51"/>
      <c r="AG1362" s="51"/>
      <c r="AH1362" s="51"/>
      <c r="AI1362" s="51">
        <v>9</v>
      </c>
      <c r="AJ1362" s="51" t="s">
        <v>826</v>
      </c>
      <c r="AK1362" s="51">
        <v>1</v>
      </c>
      <c r="AL1362" s="51"/>
    </row>
    <row r="1363" spans="1:38" x14ac:dyDescent="0.3">
      <c r="A1363" s="51">
        <v>161</v>
      </c>
      <c r="B1363" s="51" t="s">
        <v>767</v>
      </c>
      <c r="C1363" s="51" t="s">
        <v>1</v>
      </c>
      <c r="D1363" s="51" t="s">
        <v>3</v>
      </c>
      <c r="E1363" s="51"/>
      <c r="F1363" s="51"/>
      <c r="G1363" s="51"/>
      <c r="H1363" s="51"/>
      <c r="I1363" s="51"/>
      <c r="J1363" s="51"/>
      <c r="K1363" s="51">
        <v>1</v>
      </c>
      <c r="L1363" s="51"/>
      <c r="M1363" s="51"/>
      <c r="N1363" s="51"/>
      <c r="O1363" s="51"/>
      <c r="P1363" s="51"/>
      <c r="Q1363" s="51"/>
      <c r="R1363" s="51"/>
      <c r="S1363" s="51"/>
      <c r="T1363" s="51"/>
      <c r="U1363" s="51"/>
      <c r="V1363" s="51"/>
      <c r="W1363" s="51">
        <v>1</v>
      </c>
      <c r="X1363" s="51">
        <v>2</v>
      </c>
      <c r="Y1363" s="51"/>
      <c r="Z1363" s="51"/>
      <c r="AA1363" s="51"/>
      <c r="AB1363" s="51"/>
      <c r="AC1363" s="51"/>
      <c r="AD1363" s="51"/>
      <c r="AE1363" s="51"/>
      <c r="AF1363" s="51">
        <v>1</v>
      </c>
      <c r="AG1363" s="51"/>
      <c r="AH1363" s="51"/>
      <c r="AI1363" s="51">
        <v>9</v>
      </c>
      <c r="AJ1363" s="51" t="s">
        <v>827</v>
      </c>
      <c r="AK1363" s="51">
        <v>1</v>
      </c>
      <c r="AL1363" s="51"/>
    </row>
    <row r="1364" spans="1:38" x14ac:dyDescent="0.3">
      <c r="A1364" s="51">
        <v>208</v>
      </c>
      <c r="B1364" s="51" t="s">
        <v>767</v>
      </c>
      <c r="C1364" s="51" t="s">
        <v>1</v>
      </c>
      <c r="D1364" s="51" t="s">
        <v>3</v>
      </c>
      <c r="E1364" s="51"/>
      <c r="F1364" s="51"/>
      <c r="G1364" s="51"/>
      <c r="H1364" s="51"/>
      <c r="I1364" s="51"/>
      <c r="J1364" s="51"/>
      <c r="K1364" s="51"/>
      <c r="L1364" s="51"/>
      <c r="M1364" s="51">
        <v>1</v>
      </c>
      <c r="N1364" s="51"/>
      <c r="O1364" s="51"/>
      <c r="P1364" s="51"/>
      <c r="Q1364" s="51"/>
      <c r="R1364" s="51"/>
      <c r="S1364" s="51"/>
      <c r="T1364" s="51"/>
      <c r="U1364" s="51">
        <v>1</v>
      </c>
      <c r="V1364" s="51"/>
      <c r="W1364" s="51"/>
      <c r="X1364" s="51">
        <v>1</v>
      </c>
      <c r="Y1364" s="51" t="s">
        <v>4</v>
      </c>
      <c r="Z1364" s="51">
        <v>1</v>
      </c>
      <c r="AA1364" s="51"/>
      <c r="AB1364" s="51"/>
      <c r="AC1364" s="51"/>
      <c r="AD1364" s="51"/>
      <c r="AE1364" s="51"/>
      <c r="AF1364" s="51"/>
      <c r="AG1364" s="51"/>
      <c r="AH1364" s="51"/>
      <c r="AI1364" s="51">
        <v>9</v>
      </c>
      <c r="AJ1364" s="51" t="s">
        <v>42</v>
      </c>
      <c r="AK1364" s="51">
        <v>1</v>
      </c>
      <c r="AL1364" s="51"/>
    </row>
    <row r="1365" spans="1:38" x14ac:dyDescent="0.3">
      <c r="A1365" s="51">
        <v>161</v>
      </c>
      <c r="B1365" s="51" t="s">
        <v>767</v>
      </c>
      <c r="C1365" s="51" t="s">
        <v>1</v>
      </c>
      <c r="D1365" s="51" t="s">
        <v>4</v>
      </c>
      <c r="E1365" s="51"/>
      <c r="F1365" s="51">
        <v>1</v>
      </c>
      <c r="G1365" s="51"/>
      <c r="H1365" s="51"/>
      <c r="I1365" s="51"/>
      <c r="J1365" s="51"/>
      <c r="K1365" s="51"/>
      <c r="L1365" s="51"/>
      <c r="M1365" s="51"/>
      <c r="N1365" s="51"/>
      <c r="O1365" s="51"/>
      <c r="P1365" s="51"/>
      <c r="Q1365" s="51"/>
      <c r="R1365" s="51"/>
      <c r="S1365" s="51"/>
      <c r="T1365" s="51"/>
      <c r="U1365" s="51">
        <v>1</v>
      </c>
      <c r="V1365" s="51"/>
      <c r="W1365" s="51"/>
      <c r="X1365" s="51">
        <v>1</v>
      </c>
      <c r="Y1365" s="51" t="s">
        <v>4</v>
      </c>
      <c r="Z1365" s="51"/>
      <c r="AA1365" s="51"/>
      <c r="AB1365" s="51"/>
      <c r="AC1365" s="51"/>
      <c r="AD1365" s="51"/>
      <c r="AE1365" s="51">
        <v>1</v>
      </c>
      <c r="AF1365" s="51"/>
      <c r="AG1365" s="51"/>
      <c r="AH1365" s="51"/>
      <c r="AI1365" s="51">
        <v>10</v>
      </c>
      <c r="AJ1365" s="51"/>
      <c r="AK1365" s="51"/>
      <c r="AL1365" s="51"/>
    </row>
    <row r="1366" spans="1:38" x14ac:dyDescent="0.3">
      <c r="A1366" s="51">
        <v>208</v>
      </c>
      <c r="B1366" s="51" t="s">
        <v>767</v>
      </c>
      <c r="C1366" s="51" t="s">
        <v>1</v>
      </c>
      <c r="D1366" s="51" t="s">
        <v>3</v>
      </c>
      <c r="E1366" s="51"/>
      <c r="F1366" s="51"/>
      <c r="G1366" s="51"/>
      <c r="H1366" s="51">
        <v>1</v>
      </c>
      <c r="I1366" s="51"/>
      <c r="J1366" s="51"/>
      <c r="K1366" s="51"/>
      <c r="L1366" s="51"/>
      <c r="M1366" s="51"/>
      <c r="N1366" s="51"/>
      <c r="O1366" s="51"/>
      <c r="P1366" s="51"/>
      <c r="Q1366" s="51"/>
      <c r="R1366" s="51">
        <v>1</v>
      </c>
      <c r="S1366" s="51"/>
      <c r="T1366" s="51"/>
      <c r="U1366" s="51"/>
      <c r="V1366" s="51"/>
      <c r="W1366" s="51"/>
      <c r="X1366" s="51">
        <v>3</v>
      </c>
      <c r="Y1366" s="51"/>
      <c r="Z1366" s="51">
        <v>1</v>
      </c>
      <c r="AA1366" s="51"/>
      <c r="AB1366" s="51"/>
      <c r="AC1366" s="51"/>
      <c r="AD1366" s="51"/>
      <c r="AE1366" s="51"/>
      <c r="AF1366" s="51"/>
      <c r="AG1366" s="51"/>
      <c r="AH1366" s="51"/>
      <c r="AI1366" s="51">
        <v>9</v>
      </c>
      <c r="AJ1366" s="51" t="s">
        <v>192</v>
      </c>
      <c r="AK1366" s="51"/>
      <c r="AL1366" s="51"/>
    </row>
    <row r="1367" spans="1:38" x14ac:dyDescent="0.3">
      <c r="A1367" s="51">
        <v>161</v>
      </c>
      <c r="B1367" s="51" t="s">
        <v>767</v>
      </c>
      <c r="C1367" s="51" t="s">
        <v>2</v>
      </c>
      <c r="D1367" s="51" t="s">
        <v>3</v>
      </c>
      <c r="E1367" s="51"/>
      <c r="F1367" s="51">
        <v>1</v>
      </c>
      <c r="G1367" s="51"/>
      <c r="H1367" s="51"/>
      <c r="I1367" s="51"/>
      <c r="J1367" s="51"/>
      <c r="K1367" s="51"/>
      <c r="L1367" s="51"/>
      <c r="M1367" s="51"/>
      <c r="N1367" s="51"/>
      <c r="O1367" s="51"/>
      <c r="P1367" s="51"/>
      <c r="Q1367" s="51"/>
      <c r="R1367" s="51"/>
      <c r="S1367" s="51"/>
      <c r="T1367" s="51"/>
      <c r="U1367" s="51">
        <v>1</v>
      </c>
      <c r="V1367" s="51"/>
      <c r="W1367" s="51"/>
      <c r="X1367" s="51">
        <v>1</v>
      </c>
      <c r="Y1367" s="51" t="s">
        <v>4</v>
      </c>
      <c r="Z1367" s="51"/>
      <c r="AA1367" s="51"/>
      <c r="AB1367" s="51">
        <v>1</v>
      </c>
      <c r="AC1367" s="51"/>
      <c r="AD1367" s="51"/>
      <c r="AE1367" s="51"/>
      <c r="AF1367" s="51"/>
      <c r="AG1367" s="51"/>
      <c r="AH1367" s="51"/>
      <c r="AI1367" s="51">
        <v>9</v>
      </c>
      <c r="AJ1367" s="51" t="s">
        <v>828</v>
      </c>
      <c r="AK1367" s="51">
        <v>10</v>
      </c>
      <c r="AL1367" s="51"/>
    </row>
    <row r="1368" spans="1:38" x14ac:dyDescent="0.3">
      <c r="A1368" s="51">
        <v>208</v>
      </c>
      <c r="B1368" s="51" t="s">
        <v>767</v>
      </c>
      <c r="C1368" s="51" t="s">
        <v>2</v>
      </c>
      <c r="D1368" s="51" t="s">
        <v>3</v>
      </c>
      <c r="E1368" s="51">
        <v>1</v>
      </c>
      <c r="F1368" s="51"/>
      <c r="G1368" s="51"/>
      <c r="H1368" s="51"/>
      <c r="I1368" s="51"/>
      <c r="J1368" s="51"/>
      <c r="K1368" s="51"/>
      <c r="L1368" s="51"/>
      <c r="M1368" s="51"/>
      <c r="N1368" s="51"/>
      <c r="O1368" s="51"/>
      <c r="P1368" s="51"/>
      <c r="Q1368" s="51"/>
      <c r="R1368" s="51"/>
      <c r="S1368" s="51"/>
      <c r="T1368" s="51"/>
      <c r="U1368" s="51">
        <v>1</v>
      </c>
      <c r="V1368" s="51"/>
      <c r="W1368" s="51"/>
      <c r="X1368" s="51">
        <v>3</v>
      </c>
      <c r="Y1368" s="51"/>
      <c r="Z1368" s="51"/>
      <c r="AA1368" s="51"/>
      <c r="AB1368" s="51">
        <v>1</v>
      </c>
      <c r="AC1368" s="51"/>
      <c r="AD1368" s="51"/>
      <c r="AE1368" s="51"/>
      <c r="AF1368" s="51"/>
      <c r="AG1368" s="51"/>
      <c r="AH1368" s="51"/>
      <c r="AI1368" s="51">
        <v>9</v>
      </c>
      <c r="AJ1368" s="51" t="s">
        <v>92</v>
      </c>
      <c r="AK1368" s="51">
        <v>1</v>
      </c>
      <c r="AL1368" s="51"/>
    </row>
    <row r="1369" spans="1:38" x14ac:dyDescent="0.3">
      <c r="A1369" s="51">
        <v>161</v>
      </c>
      <c r="B1369" s="51" t="s">
        <v>767</v>
      </c>
      <c r="C1369" s="51" t="s">
        <v>2</v>
      </c>
      <c r="D1369" s="51" t="s">
        <v>3</v>
      </c>
      <c r="E1369" s="51"/>
      <c r="F1369" s="51"/>
      <c r="G1369" s="51"/>
      <c r="H1369" s="51">
        <v>1</v>
      </c>
      <c r="I1369" s="51"/>
      <c r="J1369" s="51"/>
      <c r="K1369" s="51"/>
      <c r="L1369" s="51"/>
      <c r="M1369" s="51"/>
      <c r="N1369" s="51"/>
      <c r="O1369" s="51"/>
      <c r="P1369" s="51">
        <v>1</v>
      </c>
      <c r="Q1369" s="51"/>
      <c r="R1369" s="51"/>
      <c r="S1369" s="51"/>
      <c r="T1369" s="51"/>
      <c r="U1369" s="51"/>
      <c r="V1369" s="51"/>
      <c r="W1369" s="51"/>
      <c r="X1369" s="51">
        <v>3</v>
      </c>
      <c r="Y1369" s="51"/>
      <c r="Z1369" s="51"/>
      <c r="AA1369" s="51"/>
      <c r="AB1369" s="51">
        <v>1</v>
      </c>
      <c r="AC1369" s="51"/>
      <c r="AD1369" s="51"/>
      <c r="AE1369" s="51"/>
      <c r="AF1369" s="51"/>
      <c r="AG1369" s="51"/>
      <c r="AH1369" s="51"/>
      <c r="AI1369" s="51">
        <v>10</v>
      </c>
      <c r="AJ1369" s="51"/>
      <c r="AK1369" s="51"/>
      <c r="AL1369" s="51"/>
    </row>
    <row r="1370" spans="1:38" x14ac:dyDescent="0.3">
      <c r="A1370" s="51">
        <v>161</v>
      </c>
      <c r="B1370" s="51" t="s">
        <v>767</v>
      </c>
      <c r="C1370" s="51" t="s">
        <v>2</v>
      </c>
      <c r="D1370" s="51" t="s">
        <v>3</v>
      </c>
      <c r="E1370" s="51"/>
      <c r="F1370" s="51">
        <v>1</v>
      </c>
      <c r="G1370" s="51"/>
      <c r="H1370" s="51"/>
      <c r="I1370" s="51"/>
      <c r="J1370" s="51"/>
      <c r="K1370" s="51"/>
      <c r="L1370" s="51"/>
      <c r="M1370" s="51"/>
      <c r="N1370" s="51"/>
      <c r="O1370" s="51"/>
      <c r="P1370" s="51"/>
      <c r="Q1370" s="51"/>
      <c r="R1370" s="51"/>
      <c r="S1370" s="51"/>
      <c r="T1370" s="51"/>
      <c r="U1370" s="51">
        <v>1</v>
      </c>
      <c r="V1370" s="51"/>
      <c r="W1370" s="51"/>
      <c r="X1370" s="51">
        <v>3</v>
      </c>
      <c r="Y1370" s="51"/>
      <c r="Z1370" s="51"/>
      <c r="AA1370" s="51">
        <v>1</v>
      </c>
      <c r="AB1370" s="51"/>
      <c r="AC1370" s="51"/>
      <c r="AD1370" s="51"/>
      <c r="AE1370" s="51"/>
      <c r="AF1370" s="51"/>
      <c r="AG1370" s="51"/>
      <c r="AH1370" s="51"/>
      <c r="AI1370" s="51">
        <v>7</v>
      </c>
      <c r="AJ1370" s="51" t="s">
        <v>829</v>
      </c>
      <c r="AK1370" s="51"/>
      <c r="AL1370" s="51"/>
    </row>
    <row r="1371" spans="1:38" x14ac:dyDescent="0.3">
      <c r="A1371" s="51">
        <v>161</v>
      </c>
      <c r="B1371" s="51" t="s">
        <v>767</v>
      </c>
      <c r="C1371" s="51" t="s">
        <v>1</v>
      </c>
      <c r="D1371" s="51" t="s">
        <v>3</v>
      </c>
      <c r="E1371" s="51"/>
      <c r="F1371" s="51">
        <v>1</v>
      </c>
      <c r="G1371" s="51"/>
      <c r="H1371" s="51"/>
      <c r="I1371" s="51"/>
      <c r="J1371" s="51"/>
      <c r="K1371" s="51"/>
      <c r="L1371" s="51"/>
      <c r="M1371" s="51"/>
      <c r="N1371" s="51"/>
      <c r="O1371" s="51"/>
      <c r="P1371" s="51"/>
      <c r="Q1371" s="51"/>
      <c r="R1371" s="51"/>
      <c r="S1371" s="51"/>
      <c r="T1371" s="51"/>
      <c r="U1371" s="51"/>
      <c r="V1371" s="51"/>
      <c r="W1371" s="51">
        <v>1</v>
      </c>
      <c r="X1371" s="51">
        <v>1</v>
      </c>
      <c r="Y1371" s="51" t="s">
        <v>4</v>
      </c>
      <c r="Z1371" s="51">
        <v>1</v>
      </c>
      <c r="AA1371" s="51"/>
      <c r="AB1371" s="51"/>
      <c r="AC1371" s="51"/>
      <c r="AD1371" s="51"/>
      <c r="AE1371" s="51"/>
      <c r="AF1371" s="51"/>
      <c r="AG1371" s="51"/>
      <c r="AH1371" s="51"/>
      <c r="AI1371" s="51">
        <v>9</v>
      </c>
      <c r="AJ1371" s="51"/>
      <c r="AK1371" s="51"/>
      <c r="AL1371" s="51"/>
    </row>
    <row r="1372" spans="1:38" x14ac:dyDescent="0.3">
      <c r="A1372" s="51">
        <v>161</v>
      </c>
      <c r="B1372" s="51" t="s">
        <v>767</v>
      </c>
      <c r="C1372" s="51" t="s">
        <v>1</v>
      </c>
      <c r="D1372" s="51" t="s">
        <v>3</v>
      </c>
      <c r="E1372" s="51"/>
      <c r="F1372" s="51">
        <v>1</v>
      </c>
      <c r="G1372" s="51"/>
      <c r="H1372" s="51"/>
      <c r="I1372" s="51"/>
      <c r="J1372" s="51"/>
      <c r="K1372" s="51"/>
      <c r="L1372" s="51"/>
      <c r="M1372" s="51"/>
      <c r="N1372" s="51"/>
      <c r="O1372" s="51"/>
      <c r="P1372" s="51"/>
      <c r="Q1372" s="51"/>
      <c r="R1372" s="51"/>
      <c r="S1372" s="51"/>
      <c r="T1372" s="51"/>
      <c r="U1372" s="51"/>
      <c r="V1372" s="51"/>
      <c r="W1372" s="51">
        <v>1</v>
      </c>
      <c r="X1372" s="51">
        <v>1</v>
      </c>
      <c r="Y1372" s="51" t="s">
        <v>4</v>
      </c>
      <c r="Z1372" s="51">
        <v>1</v>
      </c>
      <c r="AA1372" s="51"/>
      <c r="AB1372" s="51"/>
      <c r="AC1372" s="51"/>
      <c r="AD1372" s="51"/>
      <c r="AE1372" s="51"/>
      <c r="AF1372" s="51"/>
      <c r="AG1372" s="51"/>
      <c r="AH1372" s="51"/>
      <c r="AI1372" s="51">
        <v>9</v>
      </c>
      <c r="AJ1372" s="51"/>
      <c r="AK1372" s="51"/>
      <c r="AL1372" s="51"/>
    </row>
    <row r="1373" spans="1:38" x14ac:dyDescent="0.3">
      <c r="A1373" s="51">
        <v>208</v>
      </c>
      <c r="B1373" s="51" t="s">
        <v>767</v>
      </c>
      <c r="C1373" s="51" t="s">
        <v>1</v>
      </c>
      <c r="D1373" s="51" t="s">
        <v>4</v>
      </c>
      <c r="E1373" s="51"/>
      <c r="F1373" s="51">
        <v>1</v>
      </c>
      <c r="G1373" s="51"/>
      <c r="H1373" s="51"/>
      <c r="I1373" s="51"/>
      <c r="J1373" s="51"/>
      <c r="K1373" s="51"/>
      <c r="L1373" s="51"/>
      <c r="M1373" s="51"/>
      <c r="N1373" s="51"/>
      <c r="O1373" s="51"/>
      <c r="P1373" s="51"/>
      <c r="Q1373" s="51"/>
      <c r="R1373" s="51"/>
      <c r="S1373" s="51"/>
      <c r="T1373" s="51"/>
      <c r="U1373" s="51">
        <v>1</v>
      </c>
      <c r="V1373" s="51"/>
      <c r="W1373" s="51"/>
      <c r="X1373" s="51">
        <v>3</v>
      </c>
      <c r="Y1373" s="51"/>
      <c r="Z1373" s="51">
        <v>1</v>
      </c>
      <c r="AA1373" s="51"/>
      <c r="AB1373" s="51"/>
      <c r="AC1373" s="51"/>
      <c r="AD1373" s="51"/>
      <c r="AE1373" s="51"/>
      <c r="AF1373" s="51"/>
      <c r="AG1373" s="51"/>
      <c r="AH1373" s="51"/>
      <c r="AI1373" s="51">
        <v>9</v>
      </c>
      <c r="AJ1373" s="51" t="s">
        <v>18</v>
      </c>
      <c r="AK1373" s="51"/>
      <c r="AL1373" s="51"/>
    </row>
    <row r="1374" spans="1:38" x14ac:dyDescent="0.3">
      <c r="A1374" s="51">
        <v>161</v>
      </c>
      <c r="B1374" s="51" t="s">
        <v>767</v>
      </c>
      <c r="C1374" s="51" t="s">
        <v>1</v>
      </c>
      <c r="D1374" s="51" t="s">
        <v>4</v>
      </c>
      <c r="E1374" s="51"/>
      <c r="F1374" s="51"/>
      <c r="G1374" s="51"/>
      <c r="H1374" s="51"/>
      <c r="I1374" s="51"/>
      <c r="J1374" s="51">
        <v>1</v>
      </c>
      <c r="K1374" s="51"/>
      <c r="L1374" s="51"/>
      <c r="M1374" s="51"/>
      <c r="N1374" s="51"/>
      <c r="O1374" s="51"/>
      <c r="P1374" s="51"/>
      <c r="Q1374" s="51"/>
      <c r="R1374" s="51"/>
      <c r="S1374" s="51"/>
      <c r="T1374" s="51"/>
      <c r="U1374" s="51">
        <v>1</v>
      </c>
      <c r="V1374" s="51"/>
      <c r="W1374" s="51"/>
      <c r="X1374" s="51">
        <v>3</v>
      </c>
      <c r="Y1374" s="51"/>
      <c r="Z1374" s="51"/>
      <c r="AA1374" s="51">
        <v>1</v>
      </c>
      <c r="AB1374" s="51"/>
      <c r="AC1374" s="51"/>
      <c r="AD1374" s="51"/>
      <c r="AE1374" s="51"/>
      <c r="AF1374" s="51"/>
      <c r="AG1374" s="51"/>
      <c r="AH1374" s="51"/>
      <c r="AI1374" s="51">
        <v>10</v>
      </c>
      <c r="AJ1374" s="51"/>
      <c r="AK1374" s="51"/>
      <c r="AL1374" s="51"/>
    </row>
    <row r="1375" spans="1:38" x14ac:dyDescent="0.3">
      <c r="A1375" s="51">
        <v>161</v>
      </c>
      <c r="B1375" s="51" t="s">
        <v>767</v>
      </c>
      <c r="C1375" s="51" t="s">
        <v>2</v>
      </c>
      <c r="D1375" s="51" t="s">
        <v>4</v>
      </c>
      <c r="E1375" s="51"/>
      <c r="F1375" s="51"/>
      <c r="G1375" s="51"/>
      <c r="H1375" s="51"/>
      <c r="I1375" s="51"/>
      <c r="J1375" s="51">
        <v>1</v>
      </c>
      <c r="K1375" s="51"/>
      <c r="L1375" s="51"/>
      <c r="M1375" s="51"/>
      <c r="N1375" s="51"/>
      <c r="O1375" s="51"/>
      <c r="P1375" s="51"/>
      <c r="Q1375" s="51"/>
      <c r="R1375" s="51"/>
      <c r="S1375" s="51"/>
      <c r="T1375" s="51"/>
      <c r="U1375" s="51"/>
      <c r="V1375" s="51"/>
      <c r="W1375" s="51"/>
      <c r="X1375" s="51">
        <v>3</v>
      </c>
      <c r="Y1375" s="51"/>
      <c r="Z1375" s="51">
        <v>1</v>
      </c>
      <c r="AA1375" s="51"/>
      <c r="AB1375" s="51"/>
      <c r="AC1375" s="51"/>
      <c r="AD1375" s="51"/>
      <c r="AE1375" s="51"/>
      <c r="AF1375" s="51"/>
      <c r="AG1375" s="51"/>
      <c r="AH1375" s="51"/>
      <c r="AI1375" s="19" t="s">
        <v>765</v>
      </c>
      <c r="AJ1375" s="51" t="s">
        <v>830</v>
      </c>
      <c r="AK1375" s="51">
        <v>14</v>
      </c>
      <c r="AL1375" s="51"/>
    </row>
    <row r="1376" spans="1:38" x14ac:dyDescent="0.3">
      <c r="A1376" s="51">
        <v>161</v>
      </c>
      <c r="B1376" s="51" t="s">
        <v>767</v>
      </c>
      <c r="C1376" s="51" t="s">
        <v>2</v>
      </c>
      <c r="D1376" s="51" t="s">
        <v>4</v>
      </c>
      <c r="E1376" s="51"/>
      <c r="F1376" s="51"/>
      <c r="G1376" s="51"/>
      <c r="H1376" s="51"/>
      <c r="I1376" s="51"/>
      <c r="J1376" s="51">
        <v>1</v>
      </c>
      <c r="K1376" s="51"/>
      <c r="L1376" s="51"/>
      <c r="M1376" s="51"/>
      <c r="N1376" s="51"/>
      <c r="O1376" s="51"/>
      <c r="P1376" s="51"/>
      <c r="Q1376" s="51"/>
      <c r="R1376" s="51"/>
      <c r="S1376" s="51"/>
      <c r="T1376" s="51"/>
      <c r="U1376" s="51"/>
      <c r="V1376" s="51"/>
      <c r="W1376" s="51"/>
      <c r="X1376" s="51">
        <v>3</v>
      </c>
      <c r="Y1376" s="51"/>
      <c r="Z1376" s="51">
        <v>1</v>
      </c>
      <c r="AA1376" s="51"/>
      <c r="AB1376" s="51"/>
      <c r="AC1376" s="51"/>
      <c r="AD1376" s="51"/>
      <c r="AE1376" s="51"/>
      <c r="AF1376" s="51"/>
      <c r="AG1376" s="51"/>
      <c r="AH1376" s="51"/>
      <c r="AI1376" s="19" t="s">
        <v>765</v>
      </c>
      <c r="AJ1376" s="51" t="s">
        <v>830</v>
      </c>
      <c r="AK1376" s="51">
        <v>14</v>
      </c>
      <c r="AL1376" s="51"/>
    </row>
    <row r="1377" spans="1:38" x14ac:dyDescent="0.3">
      <c r="A1377" s="51">
        <v>161</v>
      </c>
      <c r="B1377" s="51" t="s">
        <v>767</v>
      </c>
      <c r="C1377" s="51" t="s">
        <v>2</v>
      </c>
      <c r="D1377" s="51" t="s">
        <v>4</v>
      </c>
      <c r="E1377" s="51"/>
      <c r="F1377" s="51"/>
      <c r="G1377" s="51"/>
      <c r="H1377" s="51"/>
      <c r="I1377" s="51"/>
      <c r="J1377" s="51">
        <v>1</v>
      </c>
      <c r="K1377" s="51"/>
      <c r="L1377" s="51"/>
      <c r="M1377" s="51"/>
      <c r="N1377" s="51"/>
      <c r="O1377" s="51"/>
      <c r="P1377" s="51"/>
      <c r="Q1377" s="51"/>
      <c r="R1377" s="51"/>
      <c r="S1377" s="51"/>
      <c r="T1377" s="51"/>
      <c r="U1377" s="51"/>
      <c r="V1377" s="51"/>
      <c r="W1377" s="51"/>
      <c r="X1377" s="51">
        <v>3</v>
      </c>
      <c r="Y1377" s="51"/>
      <c r="Z1377" s="51">
        <v>1</v>
      </c>
      <c r="AA1377" s="51"/>
      <c r="AB1377" s="51"/>
      <c r="AC1377" s="51"/>
      <c r="AD1377" s="51"/>
      <c r="AE1377" s="51"/>
      <c r="AF1377" s="51"/>
      <c r="AG1377" s="51"/>
      <c r="AH1377" s="51"/>
      <c r="AI1377" s="19" t="s">
        <v>765</v>
      </c>
      <c r="AJ1377" s="51" t="s">
        <v>830</v>
      </c>
      <c r="AK1377" s="51">
        <v>14</v>
      </c>
      <c r="AL1377" s="51"/>
    </row>
    <row r="1378" spans="1:38" x14ac:dyDescent="0.3">
      <c r="A1378" s="51">
        <v>161</v>
      </c>
      <c r="B1378" s="51" t="s">
        <v>767</v>
      </c>
      <c r="C1378" s="51" t="s">
        <v>2</v>
      </c>
      <c r="D1378" s="51" t="s">
        <v>4</v>
      </c>
      <c r="E1378" s="51"/>
      <c r="F1378" s="51"/>
      <c r="G1378" s="51"/>
      <c r="H1378" s="51"/>
      <c r="I1378" s="51"/>
      <c r="J1378" s="51">
        <v>1</v>
      </c>
      <c r="K1378" s="51"/>
      <c r="L1378" s="51"/>
      <c r="M1378" s="51"/>
      <c r="N1378" s="51"/>
      <c r="O1378" s="51"/>
      <c r="P1378" s="51"/>
      <c r="Q1378" s="51"/>
      <c r="R1378" s="51"/>
      <c r="S1378" s="51"/>
      <c r="T1378" s="51"/>
      <c r="U1378" s="51"/>
      <c r="V1378" s="51"/>
      <c r="W1378" s="51"/>
      <c r="X1378" s="51">
        <v>3</v>
      </c>
      <c r="Y1378" s="51"/>
      <c r="Z1378" s="51">
        <v>1</v>
      </c>
      <c r="AA1378" s="51"/>
      <c r="AB1378" s="51"/>
      <c r="AC1378" s="51"/>
      <c r="AD1378" s="51"/>
      <c r="AE1378" s="51"/>
      <c r="AF1378" s="51"/>
      <c r="AG1378" s="51"/>
      <c r="AH1378" s="51"/>
      <c r="AI1378" s="19" t="s">
        <v>765</v>
      </c>
      <c r="AJ1378" s="51" t="s">
        <v>830</v>
      </c>
      <c r="AK1378" s="51">
        <v>14</v>
      </c>
      <c r="AL1378" s="51"/>
    </row>
    <row r="1379" spans="1:38" x14ac:dyDescent="0.3">
      <c r="A1379" s="51">
        <v>208</v>
      </c>
      <c r="B1379" s="51" t="s">
        <v>767</v>
      </c>
      <c r="C1379" s="51" t="s">
        <v>2</v>
      </c>
      <c r="D1379" s="51" t="s">
        <v>3</v>
      </c>
      <c r="E1379" s="51">
        <v>1</v>
      </c>
      <c r="F1379" s="51"/>
      <c r="G1379" s="51"/>
      <c r="H1379" s="51"/>
      <c r="I1379" s="51"/>
      <c r="J1379" s="51"/>
      <c r="K1379" s="51"/>
      <c r="L1379" s="51"/>
      <c r="M1379" s="51"/>
      <c r="N1379" s="51"/>
      <c r="O1379" s="51"/>
      <c r="P1379" s="51"/>
      <c r="Q1379" s="51"/>
      <c r="R1379" s="51"/>
      <c r="S1379" s="51"/>
      <c r="T1379" s="51"/>
      <c r="U1379" s="51"/>
      <c r="V1379" s="51"/>
      <c r="W1379" s="51">
        <v>1</v>
      </c>
      <c r="X1379" s="51">
        <v>1</v>
      </c>
      <c r="Y1379" s="51" t="s">
        <v>4</v>
      </c>
      <c r="Z1379" s="51"/>
      <c r="AA1379" s="51"/>
      <c r="AB1379" s="51"/>
      <c r="AC1379" s="51"/>
      <c r="AD1379" s="51"/>
      <c r="AE1379" s="51">
        <v>1</v>
      </c>
      <c r="AF1379" s="51"/>
      <c r="AG1379" s="51"/>
      <c r="AH1379" s="51"/>
      <c r="AI1379" s="51">
        <v>9</v>
      </c>
      <c r="AJ1379" s="51" t="s">
        <v>831</v>
      </c>
      <c r="AK1379" s="51">
        <v>1</v>
      </c>
      <c r="AL1379" s="51"/>
    </row>
    <row r="1380" spans="1:38" x14ac:dyDescent="0.3">
      <c r="A1380" s="51">
        <v>208</v>
      </c>
      <c r="B1380" s="51" t="s">
        <v>767</v>
      </c>
      <c r="C1380" s="51" t="s">
        <v>2</v>
      </c>
      <c r="D1380" s="51" t="s">
        <v>3</v>
      </c>
      <c r="E1380" s="51">
        <v>1</v>
      </c>
      <c r="F1380" s="51"/>
      <c r="G1380" s="51"/>
      <c r="H1380" s="51"/>
      <c r="I1380" s="51"/>
      <c r="J1380" s="51"/>
      <c r="K1380" s="51"/>
      <c r="L1380" s="51"/>
      <c r="M1380" s="51"/>
      <c r="N1380" s="51"/>
      <c r="O1380" s="51"/>
      <c r="P1380" s="51"/>
      <c r="Q1380" s="51"/>
      <c r="R1380" s="51"/>
      <c r="S1380" s="51"/>
      <c r="T1380" s="51"/>
      <c r="U1380" s="51"/>
      <c r="V1380" s="51"/>
      <c r="W1380" s="51">
        <v>1</v>
      </c>
      <c r="X1380" s="51">
        <v>1</v>
      </c>
      <c r="Y1380" s="51" t="s">
        <v>4</v>
      </c>
      <c r="Z1380" s="51"/>
      <c r="AA1380" s="51"/>
      <c r="AB1380" s="51"/>
      <c r="AC1380" s="51"/>
      <c r="AD1380" s="51"/>
      <c r="AE1380" s="51">
        <v>1</v>
      </c>
      <c r="AF1380" s="51"/>
      <c r="AG1380" s="51"/>
      <c r="AH1380" s="51"/>
      <c r="AI1380" s="51">
        <v>9</v>
      </c>
      <c r="AJ1380" s="51" t="s">
        <v>831</v>
      </c>
      <c r="AK1380" s="51">
        <v>1</v>
      </c>
      <c r="AL1380" s="51"/>
    </row>
    <row r="1381" spans="1:38" x14ac:dyDescent="0.3">
      <c r="A1381" s="51">
        <v>208</v>
      </c>
      <c r="B1381" s="51" t="s">
        <v>767</v>
      </c>
      <c r="C1381" s="51" t="s">
        <v>1</v>
      </c>
      <c r="D1381" s="51" t="s">
        <v>3</v>
      </c>
      <c r="E1381" s="51"/>
      <c r="F1381" s="51"/>
      <c r="G1381" s="51"/>
      <c r="H1381" s="51"/>
      <c r="I1381" s="51"/>
      <c r="J1381" s="51"/>
      <c r="K1381" s="51"/>
      <c r="L1381" s="51"/>
      <c r="M1381" s="51">
        <v>1</v>
      </c>
      <c r="N1381" s="51"/>
      <c r="O1381" s="51"/>
      <c r="P1381" s="51"/>
      <c r="Q1381" s="51"/>
      <c r="R1381" s="51"/>
      <c r="S1381" s="51"/>
      <c r="T1381" s="51"/>
      <c r="U1381" s="51">
        <v>1</v>
      </c>
      <c r="V1381" s="51"/>
      <c r="W1381" s="51"/>
      <c r="X1381" s="51">
        <v>1</v>
      </c>
      <c r="Y1381" s="51" t="s">
        <v>4</v>
      </c>
      <c r="Z1381" s="51"/>
      <c r="AA1381" s="51"/>
      <c r="AB1381" s="51"/>
      <c r="AC1381" s="51"/>
      <c r="AD1381" s="51"/>
      <c r="AE1381" s="51"/>
      <c r="AF1381" s="51"/>
      <c r="AG1381" s="51"/>
      <c r="AH1381" s="51">
        <v>1</v>
      </c>
      <c r="AI1381" s="51">
        <v>10</v>
      </c>
      <c r="AJ1381" s="51" t="s">
        <v>832</v>
      </c>
      <c r="AK1381" s="51">
        <v>1</v>
      </c>
      <c r="AL1381" s="51"/>
    </row>
    <row r="1382" spans="1:38" x14ac:dyDescent="0.3">
      <c r="A1382" s="51">
        <v>208</v>
      </c>
      <c r="B1382" s="51" t="s">
        <v>767</v>
      </c>
      <c r="C1382" s="51" t="s">
        <v>1</v>
      </c>
      <c r="D1382" s="51" t="s">
        <v>3</v>
      </c>
      <c r="E1382" s="51"/>
      <c r="F1382" s="51"/>
      <c r="G1382" s="51"/>
      <c r="H1382" s="51"/>
      <c r="I1382" s="51"/>
      <c r="J1382" s="51"/>
      <c r="K1382" s="51"/>
      <c r="L1382" s="51"/>
      <c r="M1382" s="51">
        <v>1</v>
      </c>
      <c r="N1382" s="51"/>
      <c r="O1382" s="51"/>
      <c r="P1382" s="51"/>
      <c r="Q1382" s="51"/>
      <c r="R1382" s="51"/>
      <c r="S1382" s="51"/>
      <c r="T1382" s="51"/>
      <c r="U1382" s="51">
        <v>1</v>
      </c>
      <c r="V1382" s="51"/>
      <c r="W1382" s="51"/>
      <c r="X1382" s="51">
        <v>1</v>
      </c>
      <c r="Y1382" s="51" t="s">
        <v>4</v>
      </c>
      <c r="Z1382" s="51"/>
      <c r="AA1382" s="51"/>
      <c r="AB1382" s="51"/>
      <c r="AC1382" s="51"/>
      <c r="AD1382" s="51"/>
      <c r="AE1382" s="51"/>
      <c r="AF1382" s="51"/>
      <c r="AG1382" s="51"/>
      <c r="AH1382" s="51">
        <v>1</v>
      </c>
      <c r="AI1382" s="51">
        <v>10</v>
      </c>
      <c r="AJ1382" s="51" t="s">
        <v>832</v>
      </c>
      <c r="AK1382" s="51">
        <v>1</v>
      </c>
      <c r="AL1382" s="51"/>
    </row>
    <row r="1383" spans="1:38" x14ac:dyDescent="0.3">
      <c r="A1383" s="51">
        <v>123</v>
      </c>
      <c r="B1383" s="51" t="s">
        <v>767</v>
      </c>
      <c r="C1383" s="51" t="s">
        <v>2</v>
      </c>
      <c r="D1383" s="51" t="s">
        <v>3</v>
      </c>
      <c r="E1383" s="51"/>
      <c r="F1383" s="51"/>
      <c r="G1383" s="51"/>
      <c r="H1383" s="51"/>
      <c r="I1383" s="51"/>
      <c r="J1383" s="51">
        <v>1</v>
      </c>
      <c r="K1383" s="51"/>
      <c r="L1383" s="51"/>
      <c r="M1383" s="51"/>
      <c r="N1383" s="51"/>
      <c r="O1383" s="51"/>
      <c r="P1383" s="51"/>
      <c r="Q1383" s="51"/>
      <c r="R1383" s="51"/>
      <c r="S1383" s="51"/>
      <c r="T1383" s="51"/>
      <c r="U1383" s="51">
        <v>1</v>
      </c>
      <c r="V1383" s="51"/>
      <c r="W1383" s="51"/>
      <c r="X1383" s="51">
        <v>4</v>
      </c>
      <c r="Y1383" s="51"/>
      <c r="Z1383" s="51"/>
      <c r="AA1383" s="51"/>
      <c r="AB1383" s="51"/>
      <c r="AC1383" s="51"/>
      <c r="AD1383" s="51"/>
      <c r="AE1383" s="51"/>
      <c r="AF1383" s="51"/>
      <c r="AG1383" s="51"/>
      <c r="AH1383" s="51"/>
      <c r="AI1383" s="19" t="s">
        <v>765</v>
      </c>
      <c r="AJ1383" s="51"/>
      <c r="AK1383" s="51"/>
      <c r="AL1383" s="51"/>
    </row>
    <row r="1384" spans="1:38" x14ac:dyDescent="0.3">
      <c r="A1384" s="51">
        <v>123</v>
      </c>
      <c r="B1384" s="51" t="s">
        <v>767</v>
      </c>
      <c r="C1384" s="51" t="s">
        <v>1</v>
      </c>
      <c r="D1384" s="51" t="s">
        <v>4</v>
      </c>
      <c r="E1384" s="51">
        <v>1</v>
      </c>
      <c r="F1384" s="51"/>
      <c r="G1384" s="51"/>
      <c r="H1384" s="51"/>
      <c r="I1384" s="51"/>
      <c r="J1384" s="51"/>
      <c r="K1384" s="51"/>
      <c r="L1384" s="51"/>
      <c r="M1384" s="51"/>
      <c r="N1384" s="51"/>
      <c r="O1384" s="51"/>
      <c r="P1384" s="51"/>
      <c r="Q1384" s="51"/>
      <c r="R1384" s="51"/>
      <c r="S1384" s="51"/>
      <c r="T1384" s="51"/>
      <c r="U1384" s="51"/>
      <c r="V1384" s="51">
        <v>1</v>
      </c>
      <c r="W1384" s="51">
        <v>1</v>
      </c>
      <c r="X1384" s="51">
        <v>3</v>
      </c>
      <c r="Y1384" s="51"/>
      <c r="Z1384" s="51"/>
      <c r="AA1384" s="51"/>
      <c r="AB1384" s="51"/>
      <c r="AC1384" s="51"/>
      <c r="AD1384" s="51"/>
      <c r="AE1384" s="51">
        <v>1</v>
      </c>
      <c r="AF1384" s="51"/>
      <c r="AG1384" s="51"/>
      <c r="AH1384" s="51"/>
      <c r="AI1384" s="51">
        <v>1</v>
      </c>
      <c r="AJ1384" s="51"/>
      <c r="AK1384" s="51"/>
      <c r="AL1384" s="51"/>
    </row>
    <row r="1385" spans="1:38" x14ac:dyDescent="0.3">
      <c r="A1385" s="51">
        <v>123</v>
      </c>
      <c r="B1385" s="51" t="s">
        <v>767</v>
      </c>
      <c r="C1385" s="51" t="s">
        <v>2</v>
      </c>
      <c r="D1385" s="51" t="s">
        <v>4</v>
      </c>
      <c r="E1385" s="51">
        <v>1</v>
      </c>
      <c r="F1385" s="51"/>
      <c r="G1385" s="51"/>
      <c r="H1385" s="51"/>
      <c r="I1385" s="51"/>
      <c r="J1385" s="51"/>
      <c r="K1385" s="51"/>
      <c r="L1385" s="51"/>
      <c r="M1385" s="51"/>
      <c r="N1385" s="51"/>
      <c r="O1385" s="51"/>
      <c r="P1385" s="51">
        <v>1</v>
      </c>
      <c r="Q1385" s="51"/>
      <c r="R1385" s="51"/>
      <c r="S1385" s="51"/>
      <c r="T1385" s="51"/>
      <c r="U1385" s="51"/>
      <c r="V1385" s="51"/>
      <c r="W1385" s="51"/>
      <c r="X1385" s="51">
        <v>99</v>
      </c>
      <c r="Y1385" s="51"/>
      <c r="Z1385" s="51"/>
      <c r="AA1385" s="51"/>
      <c r="AB1385" s="51"/>
      <c r="AC1385" s="51"/>
      <c r="AD1385" s="51"/>
      <c r="AE1385" s="51"/>
      <c r="AF1385" s="51"/>
      <c r="AG1385" s="51"/>
      <c r="AH1385" s="51"/>
      <c r="AI1385" s="51">
        <v>2</v>
      </c>
      <c r="AJ1385" s="51"/>
      <c r="AK1385" s="51"/>
      <c r="AL1385" s="51"/>
    </row>
    <row r="1386" spans="1:38" x14ac:dyDescent="0.3">
      <c r="A1386" s="51">
        <v>123</v>
      </c>
      <c r="B1386" s="51" t="s">
        <v>767</v>
      </c>
      <c r="C1386" s="51" t="s">
        <v>1</v>
      </c>
      <c r="D1386" s="51" t="s">
        <v>3</v>
      </c>
      <c r="E1386" s="51">
        <v>1</v>
      </c>
      <c r="F1386" s="51"/>
      <c r="G1386" s="51"/>
      <c r="H1386" s="51"/>
      <c r="I1386" s="51"/>
      <c r="J1386" s="51"/>
      <c r="K1386" s="51"/>
      <c r="L1386" s="51"/>
      <c r="M1386" s="51"/>
      <c r="N1386" s="51"/>
      <c r="O1386" s="51">
        <v>1</v>
      </c>
      <c r="P1386" s="51"/>
      <c r="Q1386" s="51"/>
      <c r="R1386" s="51"/>
      <c r="S1386" s="51"/>
      <c r="T1386" s="51"/>
      <c r="U1386" s="51"/>
      <c r="V1386" s="51"/>
      <c r="W1386" s="51"/>
      <c r="X1386" s="51">
        <v>1</v>
      </c>
      <c r="Y1386" s="51" t="s">
        <v>3</v>
      </c>
      <c r="Z1386" s="51">
        <v>1</v>
      </c>
      <c r="AA1386" s="51"/>
      <c r="AB1386" s="51"/>
      <c r="AC1386" s="51"/>
      <c r="AD1386" s="51"/>
      <c r="AE1386" s="51"/>
      <c r="AF1386" s="51"/>
      <c r="AG1386" s="51"/>
      <c r="AH1386" s="51"/>
      <c r="AI1386" s="19" t="s">
        <v>765</v>
      </c>
      <c r="AJ1386" s="51"/>
      <c r="AK1386" s="51"/>
      <c r="AL1386" s="51"/>
    </row>
    <row r="1387" spans="1:38" x14ac:dyDescent="0.3">
      <c r="A1387" s="51">
        <v>123</v>
      </c>
      <c r="B1387" s="51" t="s">
        <v>767</v>
      </c>
      <c r="C1387" s="51" t="s">
        <v>1</v>
      </c>
      <c r="D1387" s="51" t="s">
        <v>3</v>
      </c>
      <c r="E1387" s="51"/>
      <c r="F1387" s="51">
        <v>1</v>
      </c>
      <c r="G1387" s="51"/>
      <c r="H1387" s="51"/>
      <c r="I1387" s="51"/>
      <c r="J1387" s="51"/>
      <c r="K1387" s="51"/>
      <c r="L1387" s="51"/>
      <c r="M1387" s="51"/>
      <c r="N1387" s="51"/>
      <c r="O1387" s="51"/>
      <c r="P1387" s="51"/>
      <c r="Q1387" s="51"/>
      <c r="R1387" s="51"/>
      <c r="S1387" s="51"/>
      <c r="T1387" s="51"/>
      <c r="U1387" s="51">
        <v>1</v>
      </c>
      <c r="V1387" s="51"/>
      <c r="W1387" s="51"/>
      <c r="X1387" s="51">
        <v>2</v>
      </c>
      <c r="Y1387" s="51"/>
      <c r="Z1387" s="51"/>
      <c r="AA1387" s="51">
        <v>1</v>
      </c>
      <c r="AB1387" s="51"/>
      <c r="AC1387" s="51"/>
      <c r="AD1387" s="51"/>
      <c r="AE1387" s="51"/>
      <c r="AF1387" s="51"/>
      <c r="AG1387" s="51"/>
      <c r="AH1387" s="51"/>
      <c r="AI1387" s="51">
        <v>0</v>
      </c>
      <c r="AJ1387" s="51"/>
      <c r="AK1387" s="51"/>
      <c r="AL1387" s="51"/>
    </row>
    <row r="1388" spans="1:38" x14ac:dyDescent="0.3">
      <c r="A1388" s="51">
        <v>123</v>
      </c>
      <c r="B1388" s="51" t="s">
        <v>767</v>
      </c>
      <c r="C1388" s="51" t="s">
        <v>2</v>
      </c>
      <c r="D1388" s="51" t="s">
        <v>3</v>
      </c>
      <c r="E1388" s="51"/>
      <c r="F1388" s="51"/>
      <c r="G1388" s="51"/>
      <c r="H1388" s="51"/>
      <c r="I1388" s="51"/>
      <c r="J1388" s="51"/>
      <c r="K1388" s="51"/>
      <c r="L1388" s="51">
        <v>1</v>
      </c>
      <c r="M1388" s="51"/>
      <c r="N1388" s="51"/>
      <c r="O1388" s="51"/>
      <c r="P1388" s="51"/>
      <c r="Q1388" s="51"/>
      <c r="R1388" s="51"/>
      <c r="S1388" s="51">
        <v>1</v>
      </c>
      <c r="T1388" s="51"/>
      <c r="U1388" s="51"/>
      <c r="V1388" s="51"/>
      <c r="W1388" s="51"/>
      <c r="X1388" s="51">
        <v>3</v>
      </c>
      <c r="Y1388" s="51"/>
      <c r="Z1388" s="51"/>
      <c r="AA1388" s="51"/>
      <c r="AB1388" s="51"/>
      <c r="AC1388" s="51"/>
      <c r="AD1388" s="51"/>
      <c r="AE1388" s="51">
        <v>1</v>
      </c>
      <c r="AF1388" s="51"/>
      <c r="AG1388" s="51"/>
      <c r="AH1388" s="51"/>
      <c r="AI1388" s="19" t="s">
        <v>765</v>
      </c>
      <c r="AJ1388" s="51"/>
      <c r="AK1388" s="51"/>
      <c r="AL1388" s="51"/>
    </row>
    <row r="1389" spans="1:38" x14ac:dyDescent="0.3">
      <c r="A1389" s="51">
        <v>123</v>
      </c>
      <c r="B1389" s="51" t="s">
        <v>767</v>
      </c>
      <c r="C1389" s="51" t="s">
        <v>2</v>
      </c>
      <c r="D1389" s="51">
        <v>99</v>
      </c>
      <c r="E1389" s="51"/>
      <c r="F1389" s="51">
        <v>1</v>
      </c>
      <c r="G1389" s="51"/>
      <c r="H1389" s="51"/>
      <c r="I1389" s="51"/>
      <c r="J1389" s="51"/>
      <c r="K1389" s="51"/>
      <c r="L1389" s="51"/>
      <c r="M1389" s="51"/>
      <c r="N1389" s="51"/>
      <c r="O1389" s="51"/>
      <c r="P1389" s="51"/>
      <c r="Q1389" s="51"/>
      <c r="R1389" s="51"/>
      <c r="S1389" s="51"/>
      <c r="T1389" s="51">
        <v>1</v>
      </c>
      <c r="U1389" s="51"/>
      <c r="V1389" s="51"/>
      <c r="W1389" s="51"/>
      <c r="X1389" s="51">
        <v>99</v>
      </c>
      <c r="Y1389" s="51"/>
      <c r="Z1389" s="51"/>
      <c r="AA1389" s="51"/>
      <c r="AB1389" s="51"/>
      <c r="AC1389" s="51"/>
      <c r="AD1389" s="51"/>
      <c r="AE1389" s="51"/>
      <c r="AF1389" s="51"/>
      <c r="AG1389" s="51"/>
      <c r="AH1389" s="51"/>
      <c r="AI1389" s="51">
        <v>7</v>
      </c>
      <c r="AJ1389" s="51"/>
      <c r="AK1389" s="51"/>
      <c r="AL1389" s="51"/>
    </row>
    <row r="1390" spans="1:38" x14ac:dyDescent="0.3">
      <c r="A1390" s="51">
        <v>123</v>
      </c>
      <c r="B1390" s="51" t="s">
        <v>767</v>
      </c>
      <c r="C1390" s="51" t="s">
        <v>1</v>
      </c>
      <c r="D1390" s="51">
        <v>99</v>
      </c>
      <c r="E1390" s="51"/>
      <c r="F1390" s="51"/>
      <c r="G1390" s="51"/>
      <c r="H1390" s="51"/>
      <c r="I1390" s="51"/>
      <c r="J1390" s="51">
        <v>1</v>
      </c>
      <c r="K1390" s="51"/>
      <c r="L1390" s="51"/>
      <c r="M1390" s="51"/>
      <c r="N1390" s="51"/>
      <c r="O1390" s="51"/>
      <c r="P1390" s="51"/>
      <c r="Q1390" s="51"/>
      <c r="R1390" s="51"/>
      <c r="S1390" s="51"/>
      <c r="T1390" s="51">
        <v>1</v>
      </c>
      <c r="U1390" s="51"/>
      <c r="V1390" s="51"/>
      <c r="W1390" s="51"/>
      <c r="X1390" s="51">
        <v>1</v>
      </c>
      <c r="Y1390" s="51" t="s">
        <v>4</v>
      </c>
      <c r="Z1390" s="51"/>
      <c r="AA1390" s="51"/>
      <c r="AB1390" s="51"/>
      <c r="AC1390" s="51"/>
      <c r="AD1390" s="51"/>
      <c r="AE1390" s="51"/>
      <c r="AF1390" s="51"/>
      <c r="AG1390" s="51"/>
      <c r="AH1390" s="51">
        <v>1</v>
      </c>
      <c r="AI1390" s="51">
        <v>2</v>
      </c>
      <c r="AJ1390" s="51" t="s">
        <v>835</v>
      </c>
      <c r="AK1390" s="51">
        <v>1</v>
      </c>
      <c r="AL1390" s="51"/>
    </row>
    <row r="1391" spans="1:38" x14ac:dyDescent="0.3">
      <c r="A1391" s="51">
        <v>123</v>
      </c>
      <c r="B1391" s="51" t="s">
        <v>767</v>
      </c>
      <c r="C1391" s="51" t="s">
        <v>2</v>
      </c>
      <c r="D1391" s="51" t="s">
        <v>3</v>
      </c>
      <c r="E1391" s="51">
        <v>1</v>
      </c>
      <c r="F1391" s="51"/>
      <c r="G1391" s="51">
        <v>1</v>
      </c>
      <c r="H1391" s="51"/>
      <c r="I1391" s="51"/>
      <c r="J1391" s="51"/>
      <c r="K1391" s="51"/>
      <c r="L1391" s="51"/>
      <c r="M1391" s="51"/>
      <c r="N1391" s="51"/>
      <c r="O1391" s="51">
        <v>1</v>
      </c>
      <c r="P1391" s="51"/>
      <c r="Q1391" s="51"/>
      <c r="R1391" s="51"/>
      <c r="S1391" s="51"/>
      <c r="T1391" s="51"/>
      <c r="U1391" s="51"/>
      <c r="V1391" s="51"/>
      <c r="W1391" s="51"/>
      <c r="X1391" s="51">
        <v>2</v>
      </c>
      <c r="Y1391" s="51"/>
      <c r="Z1391" s="51"/>
      <c r="AA1391" s="51">
        <v>1</v>
      </c>
      <c r="AB1391" s="51"/>
      <c r="AC1391" s="51"/>
      <c r="AD1391" s="51"/>
      <c r="AE1391" s="51"/>
      <c r="AF1391" s="51"/>
      <c r="AG1391" s="51"/>
      <c r="AH1391" s="51"/>
      <c r="AI1391" s="19" t="s">
        <v>765</v>
      </c>
      <c r="AJ1391" s="51"/>
      <c r="AK1391" s="51"/>
      <c r="AL1391" s="51"/>
    </row>
    <row r="1392" spans="1:38" x14ac:dyDescent="0.3">
      <c r="A1392" s="51">
        <v>0</v>
      </c>
      <c r="B1392" s="51" t="s">
        <v>767</v>
      </c>
      <c r="C1392" s="51" t="s">
        <v>1</v>
      </c>
      <c r="D1392" s="51" t="s">
        <v>3</v>
      </c>
      <c r="E1392" s="51">
        <v>1</v>
      </c>
      <c r="F1392" s="51"/>
      <c r="G1392" s="51"/>
      <c r="H1392" s="51"/>
      <c r="I1392" s="51"/>
      <c r="J1392" s="51"/>
      <c r="K1392" s="51"/>
      <c r="L1392" s="51"/>
      <c r="M1392" s="51"/>
      <c r="N1392" s="51"/>
      <c r="O1392" s="51">
        <v>1</v>
      </c>
      <c r="P1392" s="51"/>
      <c r="Q1392" s="51"/>
      <c r="R1392" s="51"/>
      <c r="S1392" s="51"/>
      <c r="T1392" s="51"/>
      <c r="U1392" s="51"/>
      <c r="V1392" s="51"/>
      <c r="W1392" s="51"/>
      <c r="X1392" s="51">
        <v>1</v>
      </c>
      <c r="Y1392" s="51" t="s">
        <v>3</v>
      </c>
      <c r="Z1392" s="51"/>
      <c r="AA1392" s="51"/>
      <c r="AB1392" s="51">
        <v>1</v>
      </c>
      <c r="AC1392" s="51"/>
      <c r="AD1392" s="51"/>
      <c r="AE1392" s="51"/>
      <c r="AF1392" s="51"/>
      <c r="AG1392" s="51"/>
      <c r="AH1392" s="51"/>
      <c r="AI1392" s="51">
        <v>1</v>
      </c>
      <c r="AJ1392" s="51"/>
      <c r="AK1392" s="51"/>
      <c r="AL1392" s="51"/>
    </row>
    <row r="1393" spans="1:38" x14ac:dyDescent="0.3">
      <c r="A1393" s="51">
        <v>234</v>
      </c>
      <c r="B1393" s="51" t="s">
        <v>767</v>
      </c>
      <c r="C1393" s="51" t="s">
        <v>1</v>
      </c>
      <c r="D1393" s="51" t="s">
        <v>3</v>
      </c>
      <c r="E1393" s="51">
        <v>1</v>
      </c>
      <c r="F1393" s="51"/>
      <c r="G1393" s="51"/>
      <c r="H1393" s="51"/>
      <c r="I1393" s="51"/>
      <c r="J1393" s="51"/>
      <c r="K1393" s="51"/>
      <c r="L1393" s="51"/>
      <c r="M1393" s="51"/>
      <c r="N1393" s="51"/>
      <c r="O1393" s="51"/>
      <c r="P1393" s="51"/>
      <c r="Q1393" s="51"/>
      <c r="R1393" s="51"/>
      <c r="S1393" s="51"/>
      <c r="T1393" s="51">
        <v>1</v>
      </c>
      <c r="U1393" s="51"/>
      <c r="V1393" s="51"/>
      <c r="W1393" s="51"/>
      <c r="X1393" s="51">
        <v>2</v>
      </c>
      <c r="Y1393" s="51"/>
      <c r="Z1393" s="51"/>
      <c r="AA1393" s="51"/>
      <c r="AB1393" s="51"/>
      <c r="AC1393" s="51"/>
      <c r="AD1393" s="51">
        <v>1</v>
      </c>
      <c r="AE1393" s="51"/>
      <c r="AF1393" s="51"/>
      <c r="AG1393" s="51"/>
      <c r="AH1393" s="51"/>
      <c r="AI1393" s="51">
        <v>3</v>
      </c>
      <c r="AJ1393" s="51" t="s">
        <v>18</v>
      </c>
      <c r="AK1393" s="51"/>
      <c r="AL1393" s="51"/>
    </row>
    <row r="1394" spans="1:38" x14ac:dyDescent="0.3">
      <c r="A1394" s="51">
        <v>234</v>
      </c>
      <c r="B1394" s="51" t="s">
        <v>767</v>
      </c>
      <c r="C1394" s="51" t="s">
        <v>1</v>
      </c>
      <c r="D1394" s="51" t="s">
        <v>4</v>
      </c>
      <c r="E1394" s="51"/>
      <c r="F1394" s="51"/>
      <c r="G1394" s="51"/>
      <c r="H1394" s="51">
        <v>1</v>
      </c>
      <c r="I1394" s="51"/>
      <c r="J1394" s="51"/>
      <c r="K1394" s="51"/>
      <c r="L1394" s="51"/>
      <c r="M1394" s="51"/>
      <c r="N1394" s="51"/>
      <c r="O1394" s="51"/>
      <c r="P1394" s="51">
        <v>1</v>
      </c>
      <c r="Q1394" s="51"/>
      <c r="R1394" s="51"/>
      <c r="S1394" s="51"/>
      <c r="T1394" s="51"/>
      <c r="U1394" s="51"/>
      <c r="V1394" s="51"/>
      <c r="W1394" s="51"/>
      <c r="X1394" s="51">
        <v>3</v>
      </c>
      <c r="Y1394" s="51"/>
      <c r="Z1394" s="51"/>
      <c r="AA1394" s="51"/>
      <c r="AB1394" s="51"/>
      <c r="AC1394" s="51">
        <v>1</v>
      </c>
      <c r="AD1394" s="51"/>
      <c r="AE1394" s="51"/>
      <c r="AF1394" s="51"/>
      <c r="AG1394" s="51"/>
      <c r="AH1394" s="51"/>
      <c r="AI1394" s="51">
        <v>7</v>
      </c>
      <c r="AJ1394" s="51" t="s">
        <v>836</v>
      </c>
      <c r="AK1394" s="51">
        <v>1</v>
      </c>
      <c r="AL1394" s="51"/>
    </row>
    <row r="1395" spans="1:38" x14ac:dyDescent="0.3">
      <c r="A1395" s="51">
        <v>234</v>
      </c>
      <c r="B1395" s="51" t="s">
        <v>767</v>
      </c>
      <c r="C1395" s="51" t="s">
        <v>1</v>
      </c>
      <c r="D1395" s="51" t="s">
        <v>3</v>
      </c>
      <c r="E1395" s="51"/>
      <c r="F1395" s="51"/>
      <c r="G1395" s="51"/>
      <c r="H1395" s="51"/>
      <c r="I1395" s="51"/>
      <c r="J1395" s="51"/>
      <c r="K1395" s="51"/>
      <c r="L1395" s="51">
        <v>1</v>
      </c>
      <c r="M1395" s="51"/>
      <c r="N1395" s="51"/>
      <c r="O1395" s="51"/>
      <c r="P1395" s="51"/>
      <c r="Q1395" s="51"/>
      <c r="R1395" s="51"/>
      <c r="S1395" s="51"/>
      <c r="T1395" s="51">
        <v>1</v>
      </c>
      <c r="U1395" s="51"/>
      <c r="V1395" s="51"/>
      <c r="W1395" s="51"/>
      <c r="X1395" s="51">
        <v>1</v>
      </c>
      <c r="Y1395" s="51" t="s">
        <v>3</v>
      </c>
      <c r="Z1395" s="51"/>
      <c r="AA1395" s="51">
        <v>1</v>
      </c>
      <c r="AB1395" s="51"/>
      <c r="AC1395" s="51"/>
      <c r="AD1395" s="51"/>
      <c r="AE1395" s="51"/>
      <c r="AF1395" s="51"/>
      <c r="AG1395" s="51"/>
      <c r="AH1395" s="51"/>
      <c r="AI1395" s="51">
        <v>7</v>
      </c>
      <c r="AJ1395" s="51" t="s">
        <v>837</v>
      </c>
      <c r="AK1395" s="51"/>
      <c r="AL1395" s="51"/>
    </row>
    <row r="1396" spans="1:38" x14ac:dyDescent="0.3">
      <c r="A1396" s="51">
        <v>234</v>
      </c>
      <c r="B1396" s="51" t="s">
        <v>767</v>
      </c>
      <c r="C1396" s="51" t="s">
        <v>2</v>
      </c>
      <c r="D1396" s="51" t="s">
        <v>4</v>
      </c>
      <c r="E1396" s="51"/>
      <c r="F1396" s="51"/>
      <c r="G1396" s="51"/>
      <c r="H1396" s="51">
        <v>1</v>
      </c>
      <c r="I1396" s="51"/>
      <c r="J1396" s="51"/>
      <c r="K1396" s="51">
        <v>1</v>
      </c>
      <c r="L1396" s="51"/>
      <c r="M1396" s="51"/>
      <c r="N1396" s="51"/>
      <c r="O1396" s="51"/>
      <c r="P1396" s="51"/>
      <c r="Q1396" s="51"/>
      <c r="R1396" s="51"/>
      <c r="S1396" s="51"/>
      <c r="T1396" s="51"/>
      <c r="U1396" s="51">
        <v>1</v>
      </c>
      <c r="V1396" s="51"/>
      <c r="W1396" s="51"/>
      <c r="X1396" s="51">
        <v>1</v>
      </c>
      <c r="Y1396" s="51" t="s">
        <v>4</v>
      </c>
      <c r="Z1396" s="51">
        <v>1</v>
      </c>
      <c r="AA1396" s="51"/>
      <c r="AB1396" s="51"/>
      <c r="AC1396" s="51"/>
      <c r="AD1396" s="51"/>
      <c r="AE1396" s="51"/>
      <c r="AF1396" s="51"/>
      <c r="AG1396" s="51"/>
      <c r="AH1396" s="51"/>
      <c r="AI1396" s="51">
        <v>7</v>
      </c>
      <c r="AJ1396" s="51" t="s">
        <v>18</v>
      </c>
      <c r="AK1396" s="51"/>
      <c r="AL1396" s="51"/>
    </row>
    <row r="1397" spans="1:38" x14ac:dyDescent="0.3">
      <c r="A1397" s="51">
        <v>666</v>
      </c>
      <c r="B1397" s="51" t="s">
        <v>767</v>
      </c>
      <c r="C1397" s="51" t="s">
        <v>2</v>
      </c>
      <c r="D1397" s="51" t="s">
        <v>3</v>
      </c>
      <c r="E1397" s="51"/>
      <c r="F1397" s="51"/>
      <c r="G1397" s="51">
        <v>1</v>
      </c>
      <c r="H1397" s="51"/>
      <c r="I1397" s="51"/>
      <c r="J1397" s="51">
        <v>1</v>
      </c>
      <c r="K1397" s="51"/>
      <c r="L1397" s="51"/>
      <c r="M1397" s="51"/>
      <c r="N1397" s="51"/>
      <c r="O1397" s="51"/>
      <c r="P1397" s="51"/>
      <c r="Q1397" s="51">
        <v>1</v>
      </c>
      <c r="R1397" s="51">
        <v>1</v>
      </c>
      <c r="S1397" s="51"/>
      <c r="T1397" s="51"/>
      <c r="U1397" s="51"/>
      <c r="V1397" s="51"/>
      <c r="W1397" s="51"/>
      <c r="X1397" s="51">
        <v>1</v>
      </c>
      <c r="Y1397" s="51" t="s">
        <v>3</v>
      </c>
      <c r="Z1397" s="51"/>
      <c r="AA1397" s="51"/>
      <c r="AB1397" s="51"/>
      <c r="AC1397" s="51"/>
      <c r="AD1397" s="51"/>
      <c r="AE1397" s="51"/>
      <c r="AF1397" s="51">
        <v>1</v>
      </c>
      <c r="AG1397" s="51"/>
      <c r="AH1397" s="51"/>
      <c r="AI1397" s="51">
        <v>1</v>
      </c>
      <c r="AJ1397" s="51" t="s">
        <v>838</v>
      </c>
      <c r="AK1397" s="51"/>
      <c r="AL1397" s="51"/>
    </row>
    <row r="1398" spans="1:38" x14ac:dyDescent="0.3">
      <c r="A1398" s="51">
        <v>555</v>
      </c>
      <c r="B1398" s="51" t="s">
        <v>767</v>
      </c>
      <c r="C1398" s="51" t="s">
        <v>1</v>
      </c>
      <c r="D1398" s="51">
        <v>99</v>
      </c>
      <c r="E1398" s="51"/>
      <c r="F1398" s="51"/>
      <c r="G1398" s="51">
        <v>1</v>
      </c>
      <c r="H1398" s="51"/>
      <c r="I1398" s="51"/>
      <c r="J1398" s="51"/>
      <c r="K1398" s="51"/>
      <c r="L1398" s="51"/>
      <c r="M1398" s="51"/>
      <c r="N1398" s="51"/>
      <c r="O1398" s="51"/>
      <c r="P1398" s="51"/>
      <c r="Q1398" s="51">
        <v>1</v>
      </c>
      <c r="R1398" s="51"/>
      <c r="S1398" s="51"/>
      <c r="T1398" s="51"/>
      <c r="U1398" s="51"/>
      <c r="V1398" s="51"/>
      <c r="W1398" s="51"/>
      <c r="X1398" s="51">
        <v>3</v>
      </c>
      <c r="Y1398" s="51"/>
      <c r="Z1398" s="51"/>
      <c r="AA1398" s="51"/>
      <c r="AB1398" s="51"/>
      <c r="AC1398" s="51">
        <v>1</v>
      </c>
      <c r="AD1398" s="51"/>
      <c r="AE1398" s="51"/>
      <c r="AF1398" s="51"/>
      <c r="AG1398" s="51"/>
      <c r="AH1398" s="51"/>
      <c r="AI1398" s="51">
        <v>1</v>
      </c>
      <c r="AJ1398" s="51" t="s">
        <v>18</v>
      </c>
      <c r="AK1398" s="51"/>
      <c r="AL1398" s="51"/>
    </row>
    <row r="1399" spans="1:38" x14ac:dyDescent="0.3">
      <c r="A1399" s="51">
        <v>123</v>
      </c>
      <c r="B1399" s="51" t="s">
        <v>767</v>
      </c>
      <c r="C1399" s="51" t="s">
        <v>1</v>
      </c>
      <c r="D1399" s="51" t="s">
        <v>4</v>
      </c>
      <c r="E1399" s="51">
        <v>1</v>
      </c>
      <c r="F1399" s="51"/>
      <c r="G1399" s="51"/>
      <c r="H1399" s="51"/>
      <c r="I1399" s="51"/>
      <c r="J1399" s="51"/>
      <c r="K1399" s="51"/>
      <c r="L1399" s="51"/>
      <c r="M1399" s="51"/>
      <c r="N1399" s="51"/>
      <c r="O1399" s="51"/>
      <c r="P1399" s="51"/>
      <c r="Q1399" s="51"/>
      <c r="R1399" s="51"/>
      <c r="S1399" s="51">
        <v>1</v>
      </c>
      <c r="T1399" s="51"/>
      <c r="U1399" s="51"/>
      <c r="V1399" s="51"/>
      <c r="W1399" s="51"/>
      <c r="X1399" s="51">
        <v>2</v>
      </c>
      <c r="Y1399" s="51"/>
      <c r="Z1399" s="51"/>
      <c r="AA1399" s="51">
        <v>1</v>
      </c>
      <c r="AB1399" s="51"/>
      <c r="AC1399" s="51"/>
      <c r="AD1399" s="51"/>
      <c r="AE1399" s="51"/>
      <c r="AF1399" s="51"/>
      <c r="AG1399" s="51"/>
      <c r="AH1399" s="51"/>
      <c r="AI1399" s="51">
        <v>1</v>
      </c>
      <c r="AJ1399" s="51" t="s">
        <v>18</v>
      </c>
      <c r="AK1399" s="51"/>
      <c r="AL1399" s="51"/>
    </row>
    <row r="1400" spans="1:38" x14ac:dyDescent="0.3">
      <c r="A1400" s="51">
        <v>123</v>
      </c>
      <c r="B1400" s="51" t="s">
        <v>767</v>
      </c>
      <c r="C1400" s="51" t="s">
        <v>2</v>
      </c>
      <c r="D1400" s="51" t="s">
        <v>4</v>
      </c>
      <c r="E1400" s="51"/>
      <c r="F1400" s="51">
        <v>1</v>
      </c>
      <c r="G1400" s="51"/>
      <c r="H1400" s="51"/>
      <c r="I1400" s="51"/>
      <c r="J1400" s="51"/>
      <c r="K1400" s="51"/>
      <c r="L1400" s="51"/>
      <c r="M1400" s="51"/>
      <c r="N1400" s="51"/>
      <c r="O1400" s="51"/>
      <c r="P1400" s="51"/>
      <c r="Q1400" s="51">
        <v>1</v>
      </c>
      <c r="R1400" s="51"/>
      <c r="S1400" s="51"/>
      <c r="T1400" s="51"/>
      <c r="U1400" s="51"/>
      <c r="V1400" s="51"/>
      <c r="W1400" s="51"/>
      <c r="X1400" s="51">
        <v>2</v>
      </c>
      <c r="Y1400" s="51"/>
      <c r="Z1400" s="51"/>
      <c r="AA1400" s="51"/>
      <c r="AB1400" s="51"/>
      <c r="AC1400" s="51"/>
      <c r="AD1400" s="51"/>
      <c r="AE1400" s="51">
        <v>1</v>
      </c>
      <c r="AF1400" s="51"/>
      <c r="AG1400" s="51"/>
      <c r="AH1400" s="51"/>
      <c r="AI1400" s="51">
        <v>7</v>
      </c>
      <c r="AJ1400" s="51" t="s">
        <v>836</v>
      </c>
      <c r="AK1400" s="51">
        <v>1</v>
      </c>
      <c r="AL1400" s="51"/>
    </row>
    <row r="1401" spans="1:38" x14ac:dyDescent="0.3">
      <c r="A1401" s="51">
        <v>123</v>
      </c>
      <c r="B1401" s="51" t="s">
        <v>767</v>
      </c>
      <c r="C1401" s="51" t="s">
        <v>1</v>
      </c>
      <c r="D1401" s="51" t="s">
        <v>4</v>
      </c>
      <c r="E1401" s="51"/>
      <c r="F1401" s="51"/>
      <c r="G1401" s="51"/>
      <c r="H1401" s="51"/>
      <c r="I1401" s="51"/>
      <c r="J1401" s="51">
        <v>1</v>
      </c>
      <c r="K1401" s="51"/>
      <c r="L1401" s="51"/>
      <c r="M1401" s="51"/>
      <c r="N1401" s="51"/>
      <c r="O1401" s="51"/>
      <c r="P1401" s="51">
        <v>1</v>
      </c>
      <c r="Q1401" s="51"/>
      <c r="R1401" s="51"/>
      <c r="S1401" s="51"/>
      <c r="T1401" s="51"/>
      <c r="U1401" s="51"/>
      <c r="V1401" s="51"/>
      <c r="W1401" s="51"/>
      <c r="X1401" s="51">
        <v>3</v>
      </c>
      <c r="Y1401" s="51"/>
      <c r="Z1401" s="51"/>
      <c r="AA1401" s="51">
        <v>1</v>
      </c>
      <c r="AB1401" s="51"/>
      <c r="AC1401" s="51"/>
      <c r="AD1401" s="51"/>
      <c r="AE1401" s="51"/>
      <c r="AF1401" s="51"/>
      <c r="AG1401" s="51"/>
      <c r="AH1401" s="51"/>
      <c r="AI1401" s="51">
        <v>4</v>
      </c>
      <c r="AJ1401" s="51" t="s">
        <v>18</v>
      </c>
      <c r="AK1401" s="51"/>
      <c r="AL1401" s="51"/>
    </row>
    <row r="1402" spans="1:38" x14ac:dyDescent="0.3">
      <c r="A1402" s="51">
        <v>123</v>
      </c>
      <c r="B1402" s="51" t="s">
        <v>767</v>
      </c>
      <c r="C1402" s="51" t="s">
        <v>1</v>
      </c>
      <c r="D1402" s="51" t="s">
        <v>3</v>
      </c>
      <c r="E1402" s="51"/>
      <c r="F1402" s="51">
        <v>1</v>
      </c>
      <c r="G1402" s="51"/>
      <c r="H1402" s="51"/>
      <c r="I1402" s="51"/>
      <c r="J1402" s="51"/>
      <c r="K1402" s="51"/>
      <c r="L1402" s="51"/>
      <c r="M1402" s="51"/>
      <c r="N1402" s="51"/>
      <c r="O1402" s="51"/>
      <c r="P1402" s="51">
        <v>1</v>
      </c>
      <c r="Q1402" s="51"/>
      <c r="R1402" s="51"/>
      <c r="S1402" s="51"/>
      <c r="T1402" s="51"/>
      <c r="U1402" s="51"/>
      <c r="V1402" s="51"/>
      <c r="W1402" s="51"/>
      <c r="X1402" s="51">
        <v>3</v>
      </c>
      <c r="Y1402" s="51"/>
      <c r="Z1402" s="51"/>
      <c r="AA1402" s="51">
        <v>1</v>
      </c>
      <c r="AB1402" s="51"/>
      <c r="AC1402" s="51"/>
      <c r="AD1402" s="51"/>
      <c r="AE1402" s="51"/>
      <c r="AF1402" s="51"/>
      <c r="AG1402" s="51"/>
      <c r="AH1402" s="51"/>
      <c r="AI1402" s="51">
        <v>3</v>
      </c>
      <c r="AJ1402" s="51" t="s">
        <v>276</v>
      </c>
      <c r="AK1402" s="51"/>
      <c r="AL1402" s="51"/>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workbookViewId="0">
      <selection activeCell="C21" sqref="C21"/>
    </sheetView>
  </sheetViews>
  <sheetFormatPr baseColWidth="10" defaultRowHeight="14.4" x14ac:dyDescent="0.3"/>
  <cols>
    <col min="1" max="1" width="18.88671875" bestFit="1" customWidth="1"/>
    <col min="3" max="3" width="104.44140625" customWidth="1"/>
  </cols>
  <sheetData>
    <row r="1" spans="1:3" x14ac:dyDescent="0.3">
      <c r="A1" s="5" t="s">
        <v>6</v>
      </c>
    </row>
    <row r="2" spans="1:3" x14ac:dyDescent="0.3">
      <c r="A2" s="6" t="s">
        <v>7</v>
      </c>
      <c r="B2" s="6" t="s">
        <v>8</v>
      </c>
      <c r="C2" s="6" t="s">
        <v>9</v>
      </c>
    </row>
    <row r="3" spans="1:3" x14ac:dyDescent="0.3">
      <c r="A3" s="7" t="s">
        <v>10</v>
      </c>
      <c r="B3" s="8">
        <v>1</v>
      </c>
      <c r="C3" s="9" t="s">
        <v>3</v>
      </c>
    </row>
    <row r="4" spans="1:3" x14ac:dyDescent="0.3">
      <c r="A4" s="7"/>
      <c r="B4" s="8">
        <v>99</v>
      </c>
      <c r="C4" s="9" t="s">
        <v>34</v>
      </c>
    </row>
    <row r="5" spans="1:3" x14ac:dyDescent="0.3">
      <c r="A5" s="7" t="s">
        <v>11</v>
      </c>
      <c r="B5" s="8">
        <v>1</v>
      </c>
      <c r="C5" s="9" t="s">
        <v>33</v>
      </c>
    </row>
    <row r="6" spans="1:3" x14ac:dyDescent="0.3">
      <c r="A6" s="7" t="s">
        <v>12</v>
      </c>
      <c r="B6" s="10">
        <v>1</v>
      </c>
      <c r="C6" s="9" t="s">
        <v>13</v>
      </c>
    </row>
    <row r="7" spans="1:3" x14ac:dyDescent="0.3">
      <c r="A7" s="7"/>
      <c r="B7" s="10">
        <v>2</v>
      </c>
      <c r="C7" s="9" t="s">
        <v>35</v>
      </c>
    </row>
    <row r="8" spans="1:3" x14ac:dyDescent="0.3">
      <c r="A8" s="7"/>
      <c r="B8" s="10">
        <v>3</v>
      </c>
      <c r="C8" s="9" t="s">
        <v>14</v>
      </c>
    </row>
    <row r="9" spans="1:3" x14ac:dyDescent="0.3">
      <c r="A9" s="7"/>
      <c r="B9" s="10">
        <v>4</v>
      </c>
      <c r="C9" s="9" t="s">
        <v>15</v>
      </c>
    </row>
    <row r="10" spans="1:3" x14ac:dyDescent="0.3">
      <c r="A10" s="7"/>
      <c r="B10" s="10">
        <v>99</v>
      </c>
      <c r="C10" s="9" t="s">
        <v>16</v>
      </c>
    </row>
    <row r="11" spans="1:3" x14ac:dyDescent="0.3">
      <c r="A11" s="7" t="s">
        <v>17</v>
      </c>
      <c r="B11" s="8">
        <v>1</v>
      </c>
      <c r="C11" s="9" t="s">
        <v>3</v>
      </c>
    </row>
    <row r="12" spans="1:3" x14ac:dyDescent="0.3">
      <c r="A12" s="7" t="s">
        <v>37</v>
      </c>
      <c r="B12" s="8">
        <v>0</v>
      </c>
      <c r="C12" s="8" t="s">
        <v>18</v>
      </c>
    </row>
    <row r="13" spans="1:3" x14ac:dyDescent="0.3">
      <c r="B13" s="8">
        <v>1</v>
      </c>
      <c r="C13" s="8" t="s">
        <v>19</v>
      </c>
    </row>
    <row r="14" spans="1:3" x14ac:dyDescent="0.3">
      <c r="A14" s="8"/>
      <c r="B14" s="8">
        <v>2</v>
      </c>
      <c r="C14" s="8" t="s">
        <v>20</v>
      </c>
    </row>
    <row r="15" spans="1:3" x14ac:dyDescent="0.3">
      <c r="A15" s="8"/>
      <c r="B15" s="8">
        <v>3</v>
      </c>
      <c r="C15" s="8" t="s">
        <v>21</v>
      </c>
    </row>
    <row r="16" spans="1:3" x14ac:dyDescent="0.3">
      <c r="A16" s="8"/>
      <c r="B16" s="10">
        <v>4</v>
      </c>
      <c r="C16" s="8" t="s">
        <v>22</v>
      </c>
    </row>
    <row r="17" spans="1:3" x14ac:dyDescent="0.3">
      <c r="A17" s="8"/>
      <c r="B17" s="10">
        <v>5</v>
      </c>
      <c r="C17" s="8" t="s">
        <v>23</v>
      </c>
    </row>
    <row r="18" spans="1:3" x14ac:dyDescent="0.3">
      <c r="A18" s="8"/>
      <c r="B18" s="8">
        <v>6</v>
      </c>
      <c r="C18" s="8" t="s">
        <v>24</v>
      </c>
    </row>
    <row r="19" spans="1:3" x14ac:dyDescent="0.3">
      <c r="A19" s="8"/>
      <c r="B19" s="8">
        <v>7</v>
      </c>
      <c r="C19" s="8" t="s">
        <v>25</v>
      </c>
    </row>
    <row r="20" spans="1:3" x14ac:dyDescent="0.3">
      <c r="A20" s="8"/>
      <c r="B20" s="8">
        <v>8</v>
      </c>
      <c r="C20" s="8" t="s">
        <v>26</v>
      </c>
    </row>
    <row r="21" spans="1:3" x14ac:dyDescent="0.3">
      <c r="A21" s="8"/>
      <c r="B21" s="8">
        <v>9</v>
      </c>
      <c r="C21" s="8" t="s">
        <v>27</v>
      </c>
    </row>
    <row r="22" spans="1:3" x14ac:dyDescent="0.3">
      <c r="A22" s="8"/>
      <c r="B22" s="8">
        <v>10</v>
      </c>
      <c r="C22" s="8" t="s">
        <v>28</v>
      </c>
    </row>
    <row r="23" spans="1:3" x14ac:dyDescent="0.3">
      <c r="A23" s="8"/>
      <c r="B23" s="8">
        <v>11</v>
      </c>
      <c r="C23" s="8" t="s">
        <v>29</v>
      </c>
    </row>
    <row r="24" spans="1:3" x14ac:dyDescent="0.3">
      <c r="A24" s="8"/>
      <c r="B24" s="8">
        <v>12</v>
      </c>
      <c r="C24" s="8" t="s">
        <v>30</v>
      </c>
    </row>
    <row r="25" spans="1:3" x14ac:dyDescent="0.3">
      <c r="A25" s="11"/>
      <c r="B25" s="10">
        <v>13</v>
      </c>
      <c r="C25" s="10" t="s">
        <v>31</v>
      </c>
    </row>
    <row r="26" spans="1:3" x14ac:dyDescent="0.3">
      <c r="A26" s="11"/>
      <c r="B26" s="10">
        <v>14</v>
      </c>
      <c r="C26" s="10" t="s">
        <v>32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A65"/>
  <sheetViews>
    <sheetView zoomScale="80" zoomScaleNormal="80" workbookViewId="0">
      <selection activeCell="F26" sqref="F26"/>
    </sheetView>
  </sheetViews>
  <sheetFormatPr baseColWidth="10" defaultRowHeight="14.4" x14ac:dyDescent="0.3"/>
  <cols>
    <col min="2" max="2" width="19.88671875" customWidth="1"/>
    <col min="3" max="3" width="12.109375" bestFit="1" customWidth="1"/>
    <col min="4" max="4" width="20" customWidth="1"/>
    <col min="5" max="5" width="12.5546875" customWidth="1"/>
    <col min="7" max="7" width="17.33203125" customWidth="1"/>
    <col min="8" max="8" width="12.44140625" customWidth="1"/>
    <col min="9" max="9" width="12.33203125" customWidth="1"/>
    <col min="10" max="10" width="12.44140625" customWidth="1"/>
    <col min="14" max="14" width="31.109375" customWidth="1"/>
    <col min="15" max="15" width="24.44140625" bestFit="1" customWidth="1"/>
    <col min="16" max="16" width="13.109375" customWidth="1"/>
    <col min="17" max="17" width="13.5546875" customWidth="1"/>
  </cols>
  <sheetData>
    <row r="2" spans="1:27" ht="31.2" x14ac:dyDescent="0.6">
      <c r="A2" s="143" t="s">
        <v>770</v>
      </c>
      <c r="B2" s="143"/>
      <c r="C2" s="143"/>
      <c r="D2" s="143"/>
      <c r="E2" s="143"/>
      <c r="F2" s="143"/>
      <c r="G2" s="143"/>
      <c r="H2" s="143"/>
      <c r="I2" s="143"/>
      <c r="J2" s="143"/>
      <c r="K2" s="143"/>
      <c r="L2" s="143"/>
      <c r="M2" s="143"/>
      <c r="N2" s="143"/>
      <c r="O2" s="143"/>
      <c r="P2" s="143"/>
      <c r="Q2" s="143"/>
      <c r="R2" s="143"/>
      <c r="S2" s="143"/>
      <c r="T2" s="22"/>
      <c r="U2" s="22"/>
      <c r="V2" s="22"/>
      <c r="W2" s="22"/>
      <c r="X2" s="22"/>
      <c r="Y2" s="22"/>
      <c r="Z2" s="22"/>
      <c r="AA2" s="22"/>
    </row>
    <row r="5" spans="1:27" ht="42.75" customHeight="1" x14ac:dyDescent="0.3">
      <c r="B5" s="144" t="s">
        <v>774</v>
      </c>
      <c r="C5" s="145"/>
      <c r="D5" s="146"/>
      <c r="G5" s="126" t="s">
        <v>813</v>
      </c>
      <c r="H5" s="127"/>
      <c r="I5" s="128"/>
    </row>
    <row r="6" spans="1:27" x14ac:dyDescent="0.3">
      <c r="B6" s="23"/>
      <c r="C6" s="25" t="s">
        <v>772</v>
      </c>
      <c r="D6" s="26" t="s">
        <v>773</v>
      </c>
      <c r="G6" s="23"/>
      <c r="H6" s="25" t="s">
        <v>772</v>
      </c>
      <c r="I6" s="26" t="s">
        <v>773</v>
      </c>
    </row>
    <row r="7" spans="1:27" ht="15" customHeight="1" x14ac:dyDescent="0.3">
      <c r="B7" s="147" t="s">
        <v>1</v>
      </c>
      <c r="C7" s="120">
        <f>COUNTIF(Matriz!$C:$C,"Hombre")</f>
        <v>703</v>
      </c>
      <c r="D7" s="122">
        <f>C7/$C11</f>
        <v>0.50178443968593867</v>
      </c>
      <c r="G7" s="147" t="s">
        <v>3</v>
      </c>
      <c r="H7" s="120">
        <f>COUNTIF(Matriz!$D:$D,"Sí")</f>
        <v>1065</v>
      </c>
      <c r="I7" s="122">
        <f>H7/$C11</f>
        <v>0.76017130620985007</v>
      </c>
    </row>
    <row r="8" spans="1:27" x14ac:dyDescent="0.3">
      <c r="B8" s="148"/>
      <c r="C8" s="121"/>
      <c r="D8" s="123"/>
      <c r="E8" s="51"/>
      <c r="G8" s="148"/>
      <c r="H8" s="121"/>
      <c r="I8" s="123"/>
    </row>
    <row r="9" spans="1:27" x14ac:dyDescent="0.3">
      <c r="B9" s="141" t="s">
        <v>2</v>
      </c>
      <c r="C9" s="104">
        <f>COUNTIF(Matriz!$C:$C,"Mujer")</f>
        <v>698</v>
      </c>
      <c r="D9" s="122">
        <f>C9/$C11</f>
        <v>0.49821556031406139</v>
      </c>
      <c r="G9" s="141" t="s">
        <v>4</v>
      </c>
      <c r="H9" s="104">
        <f>COUNTIF(Matriz!$D:$D,"No")</f>
        <v>332</v>
      </c>
      <c r="I9" s="122">
        <f>H9/$C11</f>
        <v>0.23697359029264811</v>
      </c>
    </row>
    <row r="10" spans="1:27" x14ac:dyDescent="0.3">
      <c r="B10" s="142"/>
      <c r="C10" s="105"/>
      <c r="D10" s="123"/>
      <c r="G10" s="142"/>
      <c r="H10" s="105"/>
      <c r="I10" s="123"/>
    </row>
    <row r="11" spans="1:27" x14ac:dyDescent="0.3">
      <c r="B11" s="141" t="s">
        <v>771</v>
      </c>
      <c r="C11" s="104">
        <f>SUM(C7:C10)</f>
        <v>1401</v>
      </c>
      <c r="D11" s="122">
        <f>SUM(D7:D10)</f>
        <v>1</v>
      </c>
      <c r="G11" s="141" t="s">
        <v>867</v>
      </c>
      <c r="H11" s="108">
        <f>COUNTIF(Matriz!D:D,Matriz!D1389)</f>
        <v>4</v>
      </c>
      <c r="I11" s="109">
        <f>H11/H13</f>
        <v>2.8551034975017845E-3</v>
      </c>
    </row>
    <row r="12" spans="1:27" x14ac:dyDescent="0.3">
      <c r="B12" s="142"/>
      <c r="C12" s="105"/>
      <c r="D12" s="123"/>
      <c r="G12" s="142"/>
      <c r="H12" s="108"/>
      <c r="I12" s="109"/>
    </row>
    <row r="13" spans="1:27" x14ac:dyDescent="0.3">
      <c r="G13" s="141" t="s">
        <v>771</v>
      </c>
      <c r="H13" s="104">
        <f>H7+H9+H11</f>
        <v>1401</v>
      </c>
      <c r="I13" s="122">
        <f>I7+I9+I11</f>
        <v>0.99999999999999989</v>
      </c>
    </row>
    <row r="14" spans="1:27" s="51" customFormat="1" x14ac:dyDescent="0.3">
      <c r="G14" s="142"/>
      <c r="H14" s="105"/>
      <c r="I14" s="123"/>
    </row>
    <row r="16" spans="1:27" ht="55.5" customHeight="1" x14ac:dyDescent="0.3">
      <c r="B16" s="126" t="s">
        <v>775</v>
      </c>
      <c r="C16" s="127"/>
      <c r="D16" s="127"/>
      <c r="E16" s="128"/>
      <c r="G16" s="126" t="s">
        <v>796</v>
      </c>
      <c r="H16" s="127"/>
      <c r="I16" s="127"/>
      <c r="J16" s="128"/>
      <c r="L16" s="30"/>
      <c r="M16" s="126" t="s">
        <v>795</v>
      </c>
      <c r="N16" s="127"/>
      <c r="O16" s="127"/>
      <c r="P16" s="127"/>
      <c r="Q16" s="128"/>
    </row>
    <row r="17" spans="2:21" ht="30" customHeight="1" x14ac:dyDescent="0.3">
      <c r="B17" s="29"/>
      <c r="D17" s="27" t="s">
        <v>772</v>
      </c>
      <c r="E17" s="28" t="s">
        <v>773</v>
      </c>
      <c r="G17" s="29"/>
      <c r="I17" s="27" t="s">
        <v>772</v>
      </c>
      <c r="J17" s="24" t="s">
        <v>773</v>
      </c>
      <c r="M17" s="131"/>
      <c r="N17" s="132"/>
      <c r="O17" s="31" t="s">
        <v>799</v>
      </c>
      <c r="P17" s="27" t="s">
        <v>772</v>
      </c>
      <c r="Q17" s="28" t="s">
        <v>773</v>
      </c>
      <c r="R17" s="112"/>
      <c r="S17" s="113"/>
      <c r="T17" s="113"/>
      <c r="U17" s="113"/>
    </row>
    <row r="18" spans="2:21" ht="15" customHeight="1" x14ac:dyDescent="0.3">
      <c r="B18" s="100" t="s">
        <v>776</v>
      </c>
      <c r="C18" s="101"/>
      <c r="D18" s="120">
        <f>COUNTIF(Matriz!$E:$E,"1")</f>
        <v>228</v>
      </c>
      <c r="E18" s="122">
        <f>D18/$D$39</f>
        <v>0.16274089935760172</v>
      </c>
      <c r="G18" s="100" t="s">
        <v>785</v>
      </c>
      <c r="H18" s="101"/>
      <c r="I18" s="120">
        <f>COUNTIF(Matriz!$O:$O,"1")</f>
        <v>218</v>
      </c>
      <c r="J18" s="122">
        <f>I18/$I$37</f>
        <v>0.15560314061384725</v>
      </c>
      <c r="M18" s="100" t="s">
        <v>793</v>
      </c>
      <c r="N18" s="101"/>
      <c r="O18" s="36" t="s">
        <v>3</v>
      </c>
      <c r="P18" s="37">
        <f>COUNTIF(Matriz!$Y:$Y,"Sí")</f>
        <v>98</v>
      </c>
      <c r="Q18" s="38">
        <f>P18/P$29</f>
        <v>6.9950035688793724E-2</v>
      </c>
      <c r="R18" s="39">
        <f>P18/P$20</f>
        <v>0.10710382513661203</v>
      </c>
    </row>
    <row r="19" spans="2:21" ht="15" customHeight="1" x14ac:dyDescent="0.3">
      <c r="B19" s="129"/>
      <c r="C19" s="130"/>
      <c r="D19" s="124"/>
      <c r="E19" s="125"/>
      <c r="G19" s="129"/>
      <c r="H19" s="130"/>
      <c r="I19" s="124"/>
      <c r="J19" s="125"/>
      <c r="M19" s="129"/>
      <c r="N19" s="130"/>
      <c r="O19" s="36" t="s">
        <v>4</v>
      </c>
      <c r="P19" s="37">
        <f>COUNTIF(Matriz!$Y:$Y,"No")</f>
        <v>817</v>
      </c>
      <c r="Q19" s="38">
        <f>P19/P$29</f>
        <v>0.58315488936473947</v>
      </c>
      <c r="R19" s="39">
        <f>P19/P$20</f>
        <v>0.89289617486338801</v>
      </c>
    </row>
    <row r="20" spans="2:21" ht="20.25" customHeight="1" x14ac:dyDescent="0.3">
      <c r="B20" s="102"/>
      <c r="C20" s="103"/>
      <c r="D20" s="121"/>
      <c r="E20" s="123"/>
      <c r="G20" s="102"/>
      <c r="H20" s="103"/>
      <c r="I20" s="121"/>
      <c r="J20" s="123"/>
      <c r="M20" s="102"/>
      <c r="N20" s="103"/>
      <c r="O20" s="33" t="s">
        <v>798</v>
      </c>
      <c r="P20" s="34">
        <f>COUNTIF(Matriz!$X:$X,"1")</f>
        <v>915</v>
      </c>
      <c r="Q20" s="35">
        <f>P20/P29</f>
        <v>0.65310492505353324</v>
      </c>
      <c r="R20" s="32">
        <f>SUM(R18:R19)</f>
        <v>1</v>
      </c>
    </row>
    <row r="21" spans="2:21" x14ac:dyDescent="0.3">
      <c r="B21" s="100" t="s">
        <v>777</v>
      </c>
      <c r="C21" s="101"/>
      <c r="D21" s="120">
        <f>COUNTIF(Matriz!$F:$F,"1")</f>
        <v>436</v>
      </c>
      <c r="E21" s="122">
        <f t="shared" ref="E21" si="0">D21/$D$39</f>
        <v>0.3112062812276945</v>
      </c>
      <c r="G21" s="100" t="s">
        <v>786</v>
      </c>
      <c r="H21" s="101"/>
      <c r="I21" s="120">
        <f>COUNTIF(Matriz!$P:$P,"1")</f>
        <v>58</v>
      </c>
      <c r="J21" s="122">
        <f t="shared" ref="J21" si="1">I21/$I$37</f>
        <v>4.1399000713775877E-2</v>
      </c>
      <c r="M21" s="100" t="s">
        <v>35</v>
      </c>
      <c r="N21" s="101"/>
      <c r="O21" s="114"/>
      <c r="P21" s="140">
        <f>COUNTIF(Matriz!$X:$X,"2")</f>
        <v>61</v>
      </c>
      <c r="Q21" s="138">
        <f>P21/$P$29</f>
        <v>4.3540328336902211E-2</v>
      </c>
    </row>
    <row r="22" spans="2:21" ht="21.75" customHeight="1" x14ac:dyDescent="0.3">
      <c r="B22" s="102"/>
      <c r="C22" s="103"/>
      <c r="D22" s="121"/>
      <c r="E22" s="123"/>
      <c r="G22" s="102"/>
      <c r="H22" s="103"/>
      <c r="I22" s="121"/>
      <c r="J22" s="123"/>
      <c r="M22" s="102"/>
      <c r="N22" s="103"/>
      <c r="O22" s="115"/>
      <c r="P22" s="137"/>
      <c r="Q22" s="139"/>
    </row>
    <row r="23" spans="2:21" ht="15" customHeight="1" x14ac:dyDescent="0.3">
      <c r="B23" s="100" t="s">
        <v>778</v>
      </c>
      <c r="C23" s="101"/>
      <c r="D23" s="120">
        <f>COUNTIF(Matriz!$G:$G,"1")</f>
        <v>76</v>
      </c>
      <c r="E23" s="122">
        <f t="shared" ref="E23" si="2">D23/$D$39</f>
        <v>5.4246966452533907E-2</v>
      </c>
      <c r="G23" s="100" t="s">
        <v>787</v>
      </c>
      <c r="H23" s="101"/>
      <c r="I23" s="120">
        <f>COUNTIF(Matriz!$Q:$Q,"1")</f>
        <v>32</v>
      </c>
      <c r="J23" s="122">
        <f t="shared" ref="J23" si="3">I23/$I$37</f>
        <v>2.2840827980014276E-2</v>
      </c>
      <c r="M23" s="100" t="s">
        <v>14</v>
      </c>
      <c r="N23" s="101"/>
      <c r="O23" s="114"/>
      <c r="P23" s="136">
        <f>COUNTIF(Matriz!$X:$X,"3")</f>
        <v>402</v>
      </c>
      <c r="Q23" s="138">
        <f t="shared" ref="Q23" si="4">P23/$P$29</f>
        <v>0.28693790149892934</v>
      </c>
    </row>
    <row r="24" spans="2:21" x14ac:dyDescent="0.3">
      <c r="B24" s="102"/>
      <c r="C24" s="103"/>
      <c r="D24" s="121"/>
      <c r="E24" s="123"/>
      <c r="G24" s="102"/>
      <c r="H24" s="103"/>
      <c r="I24" s="121"/>
      <c r="J24" s="123"/>
      <c r="M24" s="102"/>
      <c r="N24" s="103"/>
      <c r="O24" s="115"/>
      <c r="P24" s="137"/>
      <c r="Q24" s="139"/>
    </row>
    <row r="25" spans="2:21" x14ac:dyDescent="0.3">
      <c r="B25" s="100" t="s">
        <v>779</v>
      </c>
      <c r="C25" s="101"/>
      <c r="D25" s="120">
        <f>COUNTIF(Matriz!$H:$H,"1")</f>
        <v>211</v>
      </c>
      <c r="E25" s="122">
        <f t="shared" ref="E25" si="5">D25/$D$39</f>
        <v>0.15060670949321914</v>
      </c>
      <c r="G25" s="100" t="s">
        <v>788</v>
      </c>
      <c r="H25" s="101"/>
      <c r="I25" s="120">
        <f>COUNTIF(Matriz!$R:$R,"1")</f>
        <v>73</v>
      </c>
      <c r="J25" s="122">
        <f t="shared" ref="J25" si="6">I25/$I$37</f>
        <v>5.2105638829407566E-2</v>
      </c>
      <c r="M25" s="100" t="s">
        <v>15</v>
      </c>
      <c r="N25" s="101"/>
      <c r="O25" s="114"/>
      <c r="P25" s="136">
        <f>COUNTIF(Matriz!$X:$X,"4")</f>
        <v>17</v>
      </c>
      <c r="Q25" s="138">
        <f t="shared" ref="Q25" si="7">P25/$P$29</f>
        <v>1.2134189864382585E-2</v>
      </c>
    </row>
    <row r="26" spans="2:21" ht="42.75" customHeight="1" x14ac:dyDescent="0.3">
      <c r="B26" s="102"/>
      <c r="C26" s="103"/>
      <c r="D26" s="121"/>
      <c r="E26" s="123"/>
      <c r="G26" s="102"/>
      <c r="H26" s="103"/>
      <c r="I26" s="121"/>
      <c r="J26" s="123"/>
      <c r="M26" s="102"/>
      <c r="N26" s="103"/>
      <c r="O26" s="115"/>
      <c r="P26" s="137"/>
      <c r="Q26" s="139"/>
    </row>
    <row r="27" spans="2:21" x14ac:dyDescent="0.3">
      <c r="B27" s="100" t="s">
        <v>780</v>
      </c>
      <c r="C27" s="101"/>
      <c r="D27" s="120">
        <f>COUNTIF(Matriz!$I:$I,"1")</f>
        <v>281</v>
      </c>
      <c r="E27" s="122">
        <f t="shared" ref="E27" si="8">D27/$D$39</f>
        <v>0.20057102069950036</v>
      </c>
      <c r="G27" s="100" t="s">
        <v>789</v>
      </c>
      <c r="H27" s="101"/>
      <c r="I27" s="120">
        <f>COUNTIF(Matriz!$S:$S,"1")</f>
        <v>89</v>
      </c>
      <c r="J27" s="122">
        <f t="shared" ref="J27" si="9">I27/$I$37</f>
        <v>6.3526052819414702E-2</v>
      </c>
      <c r="M27" s="100" t="s">
        <v>794</v>
      </c>
      <c r="N27" s="101"/>
      <c r="O27" s="114"/>
      <c r="P27" s="136">
        <f>COUNTIF(Matriz!$X:$X,"99")</f>
        <v>6</v>
      </c>
      <c r="Q27" s="138">
        <f t="shared" ref="Q27" si="10">P27/$P$29</f>
        <v>4.2826552462526769E-3</v>
      </c>
    </row>
    <row r="28" spans="2:21" x14ac:dyDescent="0.3">
      <c r="B28" s="102"/>
      <c r="C28" s="103"/>
      <c r="D28" s="121"/>
      <c r="E28" s="123"/>
      <c r="G28" s="102"/>
      <c r="H28" s="103"/>
      <c r="I28" s="121"/>
      <c r="J28" s="123"/>
      <c r="M28" s="102"/>
      <c r="N28" s="103"/>
      <c r="O28" s="115"/>
      <c r="P28" s="137"/>
      <c r="Q28" s="139"/>
    </row>
    <row r="29" spans="2:21" x14ac:dyDescent="0.3">
      <c r="B29" s="100" t="s">
        <v>781</v>
      </c>
      <c r="C29" s="101"/>
      <c r="D29" s="120">
        <f>COUNTIF(Matriz!$J:$J,"1")</f>
        <v>45</v>
      </c>
      <c r="E29" s="122">
        <f t="shared" ref="E29" si="11">D29/$D$39</f>
        <v>3.2119914346895075E-2</v>
      </c>
      <c r="G29" s="100" t="s">
        <v>790</v>
      </c>
      <c r="H29" s="101"/>
      <c r="I29" s="120">
        <f>COUNTIF(Matriz!$T:$T,"1")</f>
        <v>23</v>
      </c>
      <c r="J29" s="122">
        <f t="shared" ref="J29" si="12">I29/$I$37</f>
        <v>1.6416845110635261E-2</v>
      </c>
      <c r="M29" s="100" t="s">
        <v>771</v>
      </c>
      <c r="N29" s="101"/>
      <c r="O29" s="114"/>
      <c r="P29" s="133">
        <f>SUM(P20:P28)</f>
        <v>1401</v>
      </c>
      <c r="Q29" s="135">
        <f>SUM(Q20:Q28)</f>
        <v>1</v>
      </c>
    </row>
    <row r="30" spans="2:21" x14ac:dyDescent="0.3">
      <c r="B30" s="102"/>
      <c r="C30" s="103"/>
      <c r="D30" s="121"/>
      <c r="E30" s="123"/>
      <c r="G30" s="102"/>
      <c r="H30" s="103"/>
      <c r="I30" s="121"/>
      <c r="J30" s="123"/>
      <c r="M30" s="102"/>
      <c r="N30" s="103"/>
      <c r="O30" s="115"/>
      <c r="P30" s="134"/>
      <c r="Q30" s="134"/>
    </row>
    <row r="31" spans="2:21" ht="15" customHeight="1" x14ac:dyDescent="0.3">
      <c r="B31" s="100" t="s">
        <v>782</v>
      </c>
      <c r="C31" s="101"/>
      <c r="D31" s="120">
        <f>COUNTIF(Matriz!$K:$K,"1")</f>
        <v>57</v>
      </c>
      <c r="E31" s="122">
        <f t="shared" ref="E31" si="13">D31/$D$39</f>
        <v>4.068522483940043E-2</v>
      </c>
      <c r="G31" s="100" t="s">
        <v>791</v>
      </c>
      <c r="H31" s="101"/>
      <c r="I31" s="120">
        <f>COUNTIF(Matriz!$U:$U,"1")</f>
        <v>601</v>
      </c>
      <c r="J31" s="122">
        <f t="shared" ref="J31" si="14">I31/$I$37</f>
        <v>0.42897930049964311</v>
      </c>
    </row>
    <row r="32" spans="2:21" x14ac:dyDescent="0.3">
      <c r="B32" s="102"/>
      <c r="C32" s="103"/>
      <c r="D32" s="121"/>
      <c r="E32" s="123"/>
      <c r="G32" s="102"/>
      <c r="H32" s="103"/>
      <c r="I32" s="121"/>
      <c r="J32" s="123"/>
    </row>
    <row r="33" spans="2:17" ht="15" customHeight="1" x14ac:dyDescent="0.3">
      <c r="B33" s="100" t="s">
        <v>784</v>
      </c>
      <c r="C33" s="101"/>
      <c r="D33" s="120">
        <f>COUNTIF(Matriz!$L:$L,"1")</f>
        <v>82</v>
      </c>
      <c r="E33" s="122">
        <f t="shared" ref="E33" si="15">D33/$D$39</f>
        <v>5.8529621698786581E-2</v>
      </c>
      <c r="G33" s="100" t="s">
        <v>792</v>
      </c>
      <c r="H33" s="101"/>
      <c r="I33" s="120">
        <f>COUNTIF(Matriz!$V:$V,"1")</f>
        <v>317</v>
      </c>
      <c r="J33" s="122">
        <f t="shared" ref="J33" si="16">I33/$I$37</f>
        <v>0.22626695217701642</v>
      </c>
    </row>
    <row r="34" spans="2:17" ht="34.5" customHeight="1" x14ac:dyDescent="0.3">
      <c r="B34" s="102"/>
      <c r="C34" s="103"/>
      <c r="D34" s="121"/>
      <c r="E34" s="123"/>
      <c r="G34" s="102"/>
      <c r="H34" s="103"/>
      <c r="I34" s="121"/>
      <c r="J34" s="123"/>
    </row>
    <row r="35" spans="2:17" ht="15" customHeight="1" x14ac:dyDescent="0.3">
      <c r="B35" s="100" t="s">
        <v>783</v>
      </c>
      <c r="C35" s="101"/>
      <c r="D35" s="120">
        <f>COUNTIF(Matriz!$M:$M,"1")</f>
        <v>149</v>
      </c>
      <c r="E35" s="122">
        <f t="shared" ref="E35" si="17">D35/$D$39</f>
        <v>0.10635260528194147</v>
      </c>
      <c r="G35" s="100" t="s">
        <v>25</v>
      </c>
      <c r="H35" s="101"/>
      <c r="I35" s="120">
        <f>COUNTIF(Matriz!$W:$W,"1")</f>
        <v>60</v>
      </c>
      <c r="J35" s="122">
        <f t="shared" ref="J35" si="18">I35/$I$37</f>
        <v>4.2826552462526764E-2</v>
      </c>
    </row>
    <row r="36" spans="2:17" x14ac:dyDescent="0.3">
      <c r="B36" s="102"/>
      <c r="C36" s="103"/>
      <c r="D36" s="121"/>
      <c r="E36" s="123"/>
      <c r="G36" s="102"/>
      <c r="H36" s="103"/>
      <c r="I36" s="121"/>
      <c r="J36" s="123"/>
    </row>
    <row r="37" spans="2:17" ht="15" customHeight="1" x14ac:dyDescent="0.3">
      <c r="B37" s="100" t="s">
        <v>34</v>
      </c>
      <c r="C37" s="101"/>
      <c r="D37" s="120">
        <f>COUNTIF(Matriz!$N:$N,"99")</f>
        <v>20</v>
      </c>
      <c r="E37" s="122">
        <f t="shared" ref="E37" si="19">D37/$D$39</f>
        <v>1.4275517487508922E-2</v>
      </c>
      <c r="G37" s="116" t="s">
        <v>807</v>
      </c>
      <c r="H37" s="117"/>
      <c r="I37" s="104">
        <v>1401</v>
      </c>
    </row>
    <row r="38" spans="2:17" x14ac:dyDescent="0.3">
      <c r="B38" s="102"/>
      <c r="C38" s="103"/>
      <c r="D38" s="121"/>
      <c r="E38" s="123"/>
      <c r="G38" s="118"/>
      <c r="H38" s="119"/>
      <c r="I38" s="105"/>
    </row>
    <row r="39" spans="2:17" ht="15" customHeight="1" x14ac:dyDescent="0.3">
      <c r="B39" s="116" t="s">
        <v>807</v>
      </c>
      <c r="C39" s="117"/>
      <c r="D39" s="104">
        <v>1401</v>
      </c>
    </row>
    <row r="40" spans="2:17" x14ac:dyDescent="0.3">
      <c r="B40" s="118"/>
      <c r="C40" s="119"/>
      <c r="D40" s="105"/>
    </row>
    <row r="41" spans="2:17" ht="15" customHeight="1" x14ac:dyDescent="0.3"/>
    <row r="43" spans="2:17" ht="36.75" customHeight="1" x14ac:dyDescent="0.3">
      <c r="B43" s="126" t="s">
        <v>868</v>
      </c>
      <c r="C43" s="127"/>
      <c r="D43" s="127"/>
      <c r="E43" s="128"/>
      <c r="G43" s="126" t="s">
        <v>809</v>
      </c>
      <c r="H43" s="127"/>
      <c r="I43" s="128"/>
      <c r="L43" s="41"/>
      <c r="N43" s="126" t="s">
        <v>810</v>
      </c>
      <c r="O43" s="127"/>
      <c r="P43" s="128"/>
    </row>
    <row r="44" spans="2:17" ht="22.5" customHeight="1" x14ac:dyDescent="0.3">
      <c r="B44" s="29"/>
      <c r="D44" s="27" t="s">
        <v>772</v>
      </c>
      <c r="E44" s="28" t="s">
        <v>773</v>
      </c>
      <c r="G44" s="45" t="s">
        <v>808</v>
      </c>
      <c r="H44" s="149">
        <f>AVERAGEIF(Matriz!AI2:AI1402,"&lt;11")</f>
        <v>8.0066322770817973</v>
      </c>
      <c r="I44" s="150"/>
      <c r="L44" s="41"/>
      <c r="N44" s="29"/>
      <c r="O44" s="27" t="s">
        <v>772</v>
      </c>
      <c r="P44" s="28" t="s">
        <v>773</v>
      </c>
    </row>
    <row r="45" spans="2:17" ht="33" customHeight="1" x14ac:dyDescent="0.3">
      <c r="B45" s="100" t="s">
        <v>800</v>
      </c>
      <c r="C45" s="101"/>
      <c r="D45" s="108">
        <f>COUNTIF(Matriz!$Z:$Z,"1")</f>
        <v>520</v>
      </c>
      <c r="E45" s="109">
        <f>D45/D$64</f>
        <v>0.37116345467523199</v>
      </c>
      <c r="G45" s="43" t="s">
        <v>814</v>
      </c>
      <c r="H45" s="151">
        <f>STDEV(Matriz!AI2:AI1402)</f>
        <v>1.9569368917164798</v>
      </c>
      <c r="I45" s="152"/>
      <c r="N45" s="42" t="s">
        <v>19</v>
      </c>
      <c r="O45" s="47">
        <f>COUNTIF(Matriz!AK:AL,1)</f>
        <v>468</v>
      </c>
      <c r="P45" s="54">
        <f t="shared" ref="P45:P58" si="20">O45/O$59</f>
        <v>0.48</v>
      </c>
    </row>
    <row r="46" spans="2:17" ht="48" customHeight="1" x14ac:dyDescent="0.3">
      <c r="B46" s="129"/>
      <c r="C46" s="130"/>
      <c r="D46" s="108"/>
      <c r="E46" s="109"/>
      <c r="N46" s="42" t="s">
        <v>20</v>
      </c>
      <c r="O46" s="47">
        <f>COUNTIF(Matriz!AK:AL,2)</f>
        <v>233</v>
      </c>
      <c r="P46" s="54">
        <f t="shared" si="20"/>
        <v>0.23897435897435898</v>
      </c>
      <c r="Q46" s="40"/>
    </row>
    <row r="47" spans="2:17" ht="28.8" x14ac:dyDescent="0.3">
      <c r="B47" s="102"/>
      <c r="C47" s="103"/>
      <c r="D47" s="108"/>
      <c r="E47" s="109"/>
      <c r="N47" s="42" t="s">
        <v>30</v>
      </c>
      <c r="O47" s="47">
        <f>COUNTIF(Matriz!AK:AL,12)</f>
        <v>62</v>
      </c>
      <c r="P47" s="54">
        <f t="shared" si="20"/>
        <v>6.3589743589743591E-2</v>
      </c>
      <c r="Q47" s="40"/>
    </row>
    <row r="48" spans="2:17" ht="28.8" x14ac:dyDescent="0.3">
      <c r="B48" s="100" t="s">
        <v>801</v>
      </c>
      <c r="C48" s="101"/>
      <c r="D48" s="108">
        <f>COUNTIF(Matriz!$AA:$AA,"1")</f>
        <v>663</v>
      </c>
      <c r="E48" s="109">
        <f>D48/D$64</f>
        <v>0.47323340471092079</v>
      </c>
      <c r="N48" s="42" t="s">
        <v>23</v>
      </c>
      <c r="O48" s="47">
        <f>COUNTIF(Matriz!AK:AL,5)</f>
        <v>60</v>
      </c>
      <c r="P48" s="54">
        <f t="shared" si="20"/>
        <v>6.1538461538461542E-2</v>
      </c>
      <c r="Q48" s="40"/>
    </row>
    <row r="49" spans="2:17" x14ac:dyDescent="0.3">
      <c r="B49" s="102"/>
      <c r="C49" s="103"/>
      <c r="D49" s="108"/>
      <c r="E49" s="109"/>
      <c r="N49" s="46" t="s">
        <v>27</v>
      </c>
      <c r="O49" s="48">
        <f>COUNTIF(Matriz!AK:AL,9)</f>
        <v>11</v>
      </c>
      <c r="P49" s="55">
        <f t="shared" si="20"/>
        <v>1.1282051282051283E-2</v>
      </c>
      <c r="Q49" s="40"/>
    </row>
    <row r="50" spans="2:17" x14ac:dyDescent="0.3">
      <c r="B50" s="100" t="s">
        <v>802</v>
      </c>
      <c r="C50" s="101"/>
      <c r="D50" s="104">
        <f>COUNTIF(Matriz!$AB:$AB,"1")</f>
        <v>86</v>
      </c>
      <c r="E50" s="106">
        <f>D50/D$64</f>
        <v>6.1384725196288369E-2</v>
      </c>
      <c r="N50" s="46" t="s">
        <v>28</v>
      </c>
      <c r="O50" s="48">
        <f>COUNTIF(Matriz!AK:AL,10)</f>
        <v>7</v>
      </c>
      <c r="P50" s="55">
        <f t="shared" si="20"/>
        <v>7.1794871794871795E-3</v>
      </c>
      <c r="Q50" s="40"/>
    </row>
    <row r="51" spans="2:17" x14ac:dyDescent="0.3">
      <c r="B51" s="102"/>
      <c r="C51" s="103"/>
      <c r="D51" s="105"/>
      <c r="E51" s="107"/>
      <c r="N51" s="46" t="s">
        <v>29</v>
      </c>
      <c r="O51" s="48">
        <f>COUNTIF(Matriz!AK:AL,11)</f>
        <v>3</v>
      </c>
      <c r="P51" s="55">
        <f t="shared" si="20"/>
        <v>3.0769230769230769E-3</v>
      </c>
      <c r="Q51" s="40"/>
    </row>
    <row r="52" spans="2:17" ht="28.8" x14ac:dyDescent="0.3">
      <c r="B52" s="100" t="s">
        <v>803</v>
      </c>
      <c r="C52" s="101"/>
      <c r="D52" s="108">
        <f>COUNTIF(Matriz!$AC:$AC,"1")</f>
        <v>25</v>
      </c>
      <c r="E52" s="109">
        <f>D52/D$64</f>
        <v>1.7844396859386154E-2</v>
      </c>
      <c r="N52" s="46" t="s">
        <v>26</v>
      </c>
      <c r="O52" s="48">
        <f>COUNTIF(Matriz!AK:AL,8)</f>
        <v>6</v>
      </c>
      <c r="P52" s="55">
        <f t="shared" si="20"/>
        <v>6.1538461538461538E-3</v>
      </c>
      <c r="Q52" s="40"/>
    </row>
    <row r="53" spans="2:17" ht="57.6" x14ac:dyDescent="0.3">
      <c r="B53" s="102"/>
      <c r="C53" s="103"/>
      <c r="D53" s="108"/>
      <c r="E53" s="109"/>
      <c r="N53" s="42" t="s">
        <v>21</v>
      </c>
      <c r="O53" s="47">
        <f>COUNTIF(Matriz!AK:AL,3)</f>
        <v>24</v>
      </c>
      <c r="P53" s="54">
        <f t="shared" si="20"/>
        <v>2.4615384615384615E-2</v>
      </c>
      <c r="Q53" s="40"/>
    </row>
    <row r="54" spans="2:17" ht="28.8" x14ac:dyDescent="0.3">
      <c r="B54" s="100" t="s">
        <v>804</v>
      </c>
      <c r="C54" s="101"/>
      <c r="D54" s="108">
        <f>COUNTIF(Matriz!$AD:$AD,"1")</f>
        <v>238</v>
      </c>
      <c r="E54" s="109">
        <f>D54/D$64</f>
        <v>0.16987865810135616</v>
      </c>
      <c r="N54" s="42" t="s">
        <v>22</v>
      </c>
      <c r="O54" s="47">
        <f>COUNTIF(Matriz!AK:AL,4)</f>
        <v>21</v>
      </c>
      <c r="P54" s="54">
        <f t="shared" si="20"/>
        <v>2.1538461538461538E-2</v>
      </c>
      <c r="Q54" s="40"/>
    </row>
    <row r="55" spans="2:17" ht="28.8" x14ac:dyDescent="0.3">
      <c r="B55" s="102"/>
      <c r="C55" s="103"/>
      <c r="D55" s="108"/>
      <c r="E55" s="109"/>
      <c r="N55" s="42" t="s">
        <v>31</v>
      </c>
      <c r="O55" s="47">
        <f>COUNTIF(Matriz!AK:AL,13)</f>
        <v>11</v>
      </c>
      <c r="P55" s="54">
        <f t="shared" si="20"/>
        <v>1.1282051282051283E-2</v>
      </c>
      <c r="Q55" s="40"/>
    </row>
    <row r="56" spans="2:17" ht="28.8" x14ac:dyDescent="0.3">
      <c r="B56" s="100" t="s">
        <v>805</v>
      </c>
      <c r="C56" s="101"/>
      <c r="D56" s="108">
        <f>COUNTIF(Matriz!$AE:$AE,"1")</f>
        <v>162</v>
      </c>
      <c r="E56" s="109">
        <f>D56/D$64</f>
        <v>0.11563169164882227</v>
      </c>
      <c r="N56" s="42" t="s">
        <v>24</v>
      </c>
      <c r="O56" s="47">
        <f>COUNTIF(Matriz!AK:AL,6)</f>
        <v>10</v>
      </c>
      <c r="P56" s="54">
        <f t="shared" si="20"/>
        <v>1.0256410256410256E-2</v>
      </c>
      <c r="Q56" s="40"/>
    </row>
    <row r="57" spans="2:17" ht="43.2" x14ac:dyDescent="0.3">
      <c r="B57" s="102"/>
      <c r="C57" s="103"/>
      <c r="D57" s="108"/>
      <c r="E57" s="109"/>
      <c r="N57" s="42" t="s">
        <v>32</v>
      </c>
      <c r="O57" s="47">
        <f>COUNTIF(Matriz!AK:AL,14)</f>
        <v>8</v>
      </c>
      <c r="P57" s="54">
        <f t="shared" si="20"/>
        <v>8.2051282051282051E-3</v>
      </c>
      <c r="Q57" s="40"/>
    </row>
    <row r="58" spans="2:17" x14ac:dyDescent="0.3">
      <c r="B58" s="100" t="s">
        <v>806</v>
      </c>
      <c r="C58" s="101"/>
      <c r="D58" s="104">
        <f>COUNTIF(Matriz!$AF:$AF,"1")</f>
        <v>125</v>
      </c>
      <c r="E58" s="106">
        <f>D58/D$64</f>
        <v>8.9221984296930762E-2</v>
      </c>
      <c r="N58" s="42" t="s">
        <v>25</v>
      </c>
      <c r="O58" s="47">
        <f>COUNTIF(Matriz!AK:AL,7)</f>
        <v>51</v>
      </c>
      <c r="P58" s="54">
        <f t="shared" si="20"/>
        <v>5.2307692307692305E-2</v>
      </c>
      <c r="Q58" s="40"/>
    </row>
    <row r="59" spans="2:17" x14ac:dyDescent="0.3">
      <c r="B59" s="102"/>
      <c r="C59" s="103"/>
      <c r="D59" s="105"/>
      <c r="E59" s="107"/>
      <c r="N59" s="44" t="s">
        <v>811</v>
      </c>
      <c r="O59" s="49">
        <f>SUM(O45:O58)</f>
        <v>975</v>
      </c>
      <c r="P59" s="56">
        <f>SUM(P45:P58)</f>
        <v>0.99999999999999978</v>
      </c>
    </row>
    <row r="60" spans="2:17" x14ac:dyDescent="0.3">
      <c r="B60" s="100" t="s">
        <v>840</v>
      </c>
      <c r="C60" s="101"/>
      <c r="D60" s="108">
        <f>COUNTIF(Matriz!$AG:$AG,"1")</f>
        <v>115</v>
      </c>
      <c r="E60" s="109">
        <f>D60/D$64</f>
        <v>8.2084225553176307E-2</v>
      </c>
      <c r="N60" s="44"/>
      <c r="O60" s="44"/>
      <c r="P60" s="57"/>
    </row>
    <row r="61" spans="2:17" ht="28.8" x14ac:dyDescent="0.3">
      <c r="B61" s="102"/>
      <c r="C61" s="103"/>
      <c r="D61" s="108"/>
      <c r="E61" s="109"/>
      <c r="N61" s="43" t="s">
        <v>812</v>
      </c>
      <c r="O61" s="47">
        <f>COUNTIF(Matriz!AK:AK,"&gt;0")</f>
        <v>834</v>
      </c>
      <c r="P61" s="32">
        <f>O61/O62</f>
        <v>0.59528907922912211</v>
      </c>
    </row>
    <row r="62" spans="2:17" x14ac:dyDescent="0.3">
      <c r="B62" s="100" t="s">
        <v>25</v>
      </c>
      <c r="C62" s="101"/>
      <c r="D62" s="108">
        <f>COUNTIF(Matriz!$AH:$AH,"1")</f>
        <v>169</v>
      </c>
      <c r="E62" s="109">
        <f>D62/D$64</f>
        <v>0.1206281227694504</v>
      </c>
      <c r="N62" s="43" t="s">
        <v>807</v>
      </c>
      <c r="O62" s="47">
        <v>1401</v>
      </c>
      <c r="P62" s="58"/>
    </row>
    <row r="63" spans="2:17" x14ac:dyDescent="0.3">
      <c r="B63" s="102"/>
      <c r="C63" s="103"/>
      <c r="D63" s="108"/>
      <c r="E63" s="109"/>
    </row>
    <row r="64" spans="2:17" x14ac:dyDescent="0.3">
      <c r="B64" s="100" t="s">
        <v>807</v>
      </c>
      <c r="C64" s="101"/>
      <c r="D64" s="108">
        <v>1401</v>
      </c>
      <c r="E64" s="110"/>
    </row>
    <row r="65" spans="2:5" x14ac:dyDescent="0.3">
      <c r="B65" s="102"/>
      <c r="C65" s="103"/>
      <c r="D65" s="108"/>
      <c r="E65" s="111"/>
    </row>
  </sheetData>
  <mergeCells count="146">
    <mergeCell ref="B60:C61"/>
    <mergeCell ref="E60:E61"/>
    <mergeCell ref="D60:D61"/>
    <mergeCell ref="B58:C59"/>
    <mergeCell ref="H44:I44"/>
    <mergeCell ref="H45:I45"/>
    <mergeCell ref="N43:P43"/>
    <mergeCell ref="D23:D24"/>
    <mergeCell ref="E23:E24"/>
    <mergeCell ref="B23:C24"/>
    <mergeCell ref="B45:C47"/>
    <mergeCell ref="J31:J32"/>
    <mergeCell ref="J25:J26"/>
    <mergeCell ref="J27:J28"/>
    <mergeCell ref="D33:D34"/>
    <mergeCell ref="D35:D36"/>
    <mergeCell ref="B25:C26"/>
    <mergeCell ref="B54:C55"/>
    <mergeCell ref="B39:C40"/>
    <mergeCell ref="D39:D40"/>
    <mergeCell ref="D37:D38"/>
    <mergeCell ref="E29:E30"/>
    <mergeCell ref="G27:H28"/>
    <mergeCell ref="I27:I28"/>
    <mergeCell ref="B21:C22"/>
    <mergeCell ref="G43:I43"/>
    <mergeCell ref="B27:C28"/>
    <mergeCell ref="B29:C30"/>
    <mergeCell ref="B31:C32"/>
    <mergeCell ref="B33:C34"/>
    <mergeCell ref="B43:E43"/>
    <mergeCell ref="E31:E32"/>
    <mergeCell ref="E33:E34"/>
    <mergeCell ref="E35:E36"/>
    <mergeCell ref="E37:E38"/>
    <mergeCell ref="B37:C38"/>
    <mergeCell ref="D25:D26"/>
    <mergeCell ref="D27:D28"/>
    <mergeCell ref="D29:D30"/>
    <mergeCell ref="B35:C36"/>
    <mergeCell ref="I31:I32"/>
    <mergeCell ref="G25:H26"/>
    <mergeCell ref="I25:I26"/>
    <mergeCell ref="D31:D32"/>
    <mergeCell ref="G23:H24"/>
    <mergeCell ref="I23:I24"/>
    <mergeCell ref="E27:E28"/>
    <mergeCell ref="E21:E22"/>
    <mergeCell ref="A2:S2"/>
    <mergeCell ref="G5:I5"/>
    <mergeCell ref="H7:H8"/>
    <mergeCell ref="H9:H10"/>
    <mergeCell ref="C11:C12"/>
    <mergeCell ref="B5:D5"/>
    <mergeCell ref="B11:B12"/>
    <mergeCell ref="D7:D8"/>
    <mergeCell ref="D9:D10"/>
    <mergeCell ref="D11:D12"/>
    <mergeCell ref="C7:C8"/>
    <mergeCell ref="C9:C10"/>
    <mergeCell ref="G7:G8"/>
    <mergeCell ref="G9:G10"/>
    <mergeCell ref="B7:B8"/>
    <mergeCell ref="B9:B10"/>
    <mergeCell ref="I7:I8"/>
    <mergeCell ref="I9:I10"/>
    <mergeCell ref="H13:H14"/>
    <mergeCell ref="I13:I14"/>
    <mergeCell ref="G13:G14"/>
    <mergeCell ref="G11:G12"/>
    <mergeCell ref="H11:H12"/>
    <mergeCell ref="I11:I12"/>
    <mergeCell ref="G16:J16"/>
    <mergeCell ref="G18:H20"/>
    <mergeCell ref="G21:H22"/>
    <mergeCell ref="I18:I20"/>
    <mergeCell ref="J18:J20"/>
    <mergeCell ref="I21:I22"/>
    <mergeCell ref="J21:J22"/>
    <mergeCell ref="D18:D20"/>
    <mergeCell ref="E18:E20"/>
    <mergeCell ref="B16:E16"/>
    <mergeCell ref="B18:C20"/>
    <mergeCell ref="E25:E26"/>
    <mergeCell ref="M16:Q16"/>
    <mergeCell ref="M17:N17"/>
    <mergeCell ref="M29:N30"/>
    <mergeCell ref="P29:P30"/>
    <mergeCell ref="Q29:Q30"/>
    <mergeCell ref="M23:N24"/>
    <mergeCell ref="P23:P24"/>
    <mergeCell ref="Q23:Q24"/>
    <mergeCell ref="M25:N26"/>
    <mergeCell ref="P25:P26"/>
    <mergeCell ref="Q25:Q26"/>
    <mergeCell ref="P27:P28"/>
    <mergeCell ref="Q27:Q28"/>
    <mergeCell ref="P21:P22"/>
    <mergeCell ref="Q21:Q22"/>
    <mergeCell ref="M18:N20"/>
    <mergeCell ref="M21:N22"/>
    <mergeCell ref="M27:N28"/>
    <mergeCell ref="D21:D22"/>
    <mergeCell ref="R17:U17"/>
    <mergeCell ref="O25:O26"/>
    <mergeCell ref="O23:O24"/>
    <mergeCell ref="O21:O22"/>
    <mergeCell ref="O29:O30"/>
    <mergeCell ref="O27:O28"/>
    <mergeCell ref="G37:H38"/>
    <mergeCell ref="I37:I38"/>
    <mergeCell ref="G33:H34"/>
    <mergeCell ref="I33:I34"/>
    <mergeCell ref="J33:J34"/>
    <mergeCell ref="G35:H36"/>
    <mergeCell ref="I35:I36"/>
    <mergeCell ref="J35:J36"/>
    <mergeCell ref="G29:H30"/>
    <mergeCell ref="I29:I30"/>
    <mergeCell ref="J29:J30"/>
    <mergeCell ref="G31:H32"/>
    <mergeCell ref="J23:J24"/>
    <mergeCell ref="B56:C57"/>
    <mergeCell ref="B62:C63"/>
    <mergeCell ref="B48:C49"/>
    <mergeCell ref="B50:C51"/>
    <mergeCell ref="B52:C53"/>
    <mergeCell ref="D58:D59"/>
    <mergeCell ref="E58:E59"/>
    <mergeCell ref="D64:D65"/>
    <mergeCell ref="D45:D47"/>
    <mergeCell ref="D48:D49"/>
    <mergeCell ref="D50:D51"/>
    <mergeCell ref="D52:D53"/>
    <mergeCell ref="D54:D55"/>
    <mergeCell ref="D56:D57"/>
    <mergeCell ref="D62:D63"/>
    <mergeCell ref="E45:E47"/>
    <mergeCell ref="E48:E49"/>
    <mergeCell ref="E50:E51"/>
    <mergeCell ref="E52:E53"/>
    <mergeCell ref="E54:E55"/>
    <mergeCell ref="E56:E57"/>
    <mergeCell ref="E62:E63"/>
    <mergeCell ref="B64:C65"/>
    <mergeCell ref="E64:E6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2"/>
  <sheetViews>
    <sheetView workbookViewId="0">
      <selection activeCell="C5" sqref="C5:F6"/>
    </sheetView>
  </sheetViews>
  <sheetFormatPr baseColWidth="10" defaultRowHeight="14.4" x14ac:dyDescent="0.3"/>
  <cols>
    <col min="1" max="1" width="11.5546875" style="51"/>
    <col min="2" max="2" width="6" style="51" customWidth="1"/>
    <col min="3" max="5" width="11.5546875" style="51"/>
    <col min="6" max="6" width="18.5546875" style="51" customWidth="1"/>
    <col min="7" max="7" width="7.33203125" style="51" customWidth="1"/>
    <col min="8" max="8" width="6.109375" style="51" customWidth="1"/>
    <col min="9" max="9" width="6.5546875" style="51" customWidth="1"/>
    <col min="10" max="10" width="6.109375" style="51" customWidth="1"/>
    <col min="11" max="11" width="6.5546875" style="51" customWidth="1"/>
    <col min="12" max="12" width="9.109375" style="51" customWidth="1"/>
    <col min="13" max="13" width="0.33203125" style="51" hidden="1" customWidth="1"/>
    <col min="14" max="14" width="13.5546875" style="51" customWidth="1"/>
    <col min="15" max="15" width="18.5546875" style="51" customWidth="1"/>
    <col min="16" max="16" width="8.88671875" style="51" customWidth="1"/>
    <col min="17" max="17" width="7.6640625" style="51" customWidth="1"/>
    <col min="18" max="18" width="4.88671875" style="51" customWidth="1"/>
    <col min="19" max="19" width="9.6640625" style="51" customWidth="1"/>
    <col min="20" max="20" width="6.88671875" style="51" customWidth="1"/>
    <col min="21" max="21" width="0.33203125" style="51" customWidth="1"/>
    <col min="22" max="22" width="23.88671875" style="51" customWidth="1"/>
    <col min="23" max="23" width="0.33203125" style="51" hidden="1" customWidth="1"/>
    <col min="24" max="25" width="11.5546875" style="51"/>
    <col min="26" max="26" width="3.109375" style="51" customWidth="1"/>
    <col min="27" max="16384" width="11.5546875" style="51"/>
  </cols>
  <sheetData>
    <row r="1" spans="1:26" ht="31.2" x14ac:dyDescent="0.6">
      <c r="A1" s="212" t="s">
        <v>869</v>
      </c>
      <c r="B1" s="212"/>
      <c r="C1" s="212"/>
      <c r="D1" s="212"/>
      <c r="E1" s="212"/>
      <c r="F1" s="212"/>
      <c r="G1" s="212"/>
      <c r="H1" s="212"/>
      <c r="I1" s="212"/>
      <c r="J1" s="212"/>
      <c r="K1" s="212"/>
      <c r="L1" s="212"/>
      <c r="M1" s="212"/>
      <c r="N1" s="212"/>
      <c r="O1" s="212"/>
      <c r="P1" s="212"/>
      <c r="Q1" s="212"/>
      <c r="R1" s="212"/>
      <c r="S1" s="212"/>
      <c r="T1" s="212"/>
      <c r="U1" s="212"/>
      <c r="V1" s="212"/>
      <c r="W1" s="212"/>
      <c r="X1" s="212"/>
      <c r="Y1" s="212"/>
      <c r="Z1" s="212"/>
    </row>
    <row r="2" spans="1:26" ht="5.25" customHeight="1" x14ac:dyDescent="0.3"/>
    <row r="3" spans="1:26" ht="42" customHeight="1" x14ac:dyDescent="0.35">
      <c r="C3" s="194" t="s">
        <v>870</v>
      </c>
      <c r="D3" s="195"/>
      <c r="E3" s="195"/>
      <c r="F3" s="195"/>
      <c r="G3" s="195"/>
      <c r="H3" s="195"/>
      <c r="I3" s="195"/>
      <c r="J3" s="195"/>
      <c r="K3" s="195"/>
      <c r="L3" s="195"/>
      <c r="M3" s="195"/>
      <c r="N3" s="195"/>
      <c r="O3" s="196"/>
    </row>
    <row r="4" spans="1:26" ht="28.8" x14ac:dyDescent="0.3">
      <c r="C4" s="131"/>
      <c r="D4" s="206"/>
      <c r="E4" s="206"/>
      <c r="F4" s="132"/>
      <c r="G4" s="66" t="s">
        <v>871</v>
      </c>
      <c r="H4" s="67" t="s">
        <v>872</v>
      </c>
      <c r="I4" s="68" t="s">
        <v>873</v>
      </c>
      <c r="J4" s="69" t="s">
        <v>874</v>
      </c>
      <c r="K4" s="70" t="s">
        <v>875</v>
      </c>
      <c r="L4" s="71" t="s">
        <v>771</v>
      </c>
      <c r="M4" s="72"/>
      <c r="N4" s="73" t="s">
        <v>876</v>
      </c>
      <c r="O4" s="77" t="s">
        <v>814</v>
      </c>
    </row>
    <row r="5" spans="1:26" ht="15" customHeight="1" x14ac:dyDescent="0.3">
      <c r="C5" s="186" t="s">
        <v>877</v>
      </c>
      <c r="D5" s="186"/>
      <c r="E5" s="186"/>
      <c r="F5" s="213"/>
      <c r="G5" s="65">
        <f>COUNTIF([1]Matriz!$AL:$AL,0)+ COUNTIF([1]Matriz!$AL:$AL,1) + COUNTIF([1]Matriz!$AL:$AL,2) + COUNTIF([1]Matriz!$AL:$AL,3) + COUNTIF([1]Matriz!$AL:$AL,4)</f>
        <v>25</v>
      </c>
      <c r="H5" s="65">
        <f>COUNTIF([1]Matriz!$AL:$AL,5)+ COUNTIF([1]Matriz!$AL:$AL,6)</f>
        <v>27</v>
      </c>
      <c r="I5" s="63">
        <f>COUNTIF([1]Matriz!$AL:$AL,7)+ COUNTIF([1]Matriz!$AL:$AL,8)</f>
        <v>228</v>
      </c>
      <c r="J5" s="63">
        <f>COUNTIF([1]Matriz!$AL:$AL,9)+ COUNTIF([1]Matriz!$AL:$AL,10)</f>
        <v>336</v>
      </c>
      <c r="K5" s="63">
        <f>COUNTIF([1]Matriz!$AL:$AL,"No contesta (no leer)")</f>
        <v>3</v>
      </c>
      <c r="L5" s="83">
        <f>SUM(G5:K5)</f>
        <v>619</v>
      </c>
      <c r="N5" s="209">
        <f>AVERAGEIF([1]Matriz!AL2:AL620,"&lt;11")</f>
        <v>8.4431818181818183</v>
      </c>
      <c r="O5" s="210">
        <f>STDEV([1]Matriz!AL:AL)</f>
        <v>1.8775573838074875</v>
      </c>
    </row>
    <row r="6" spans="1:26" ht="15" customHeight="1" x14ac:dyDescent="0.3">
      <c r="C6" s="186"/>
      <c r="D6" s="186"/>
      <c r="E6" s="186"/>
      <c r="F6" s="213"/>
      <c r="G6" s="64">
        <f>G5/$L5</f>
        <v>4.0387722132471729E-2</v>
      </c>
      <c r="H6" s="64">
        <f t="shared" ref="H6:L6" si="0">H5/$L5</f>
        <v>4.361873990306947E-2</v>
      </c>
      <c r="I6" s="64">
        <f t="shared" si="0"/>
        <v>0.36833602584814218</v>
      </c>
      <c r="J6" s="64">
        <f t="shared" si="0"/>
        <v>0.54281098546042006</v>
      </c>
      <c r="K6" s="64">
        <f t="shared" si="0"/>
        <v>4.8465266558966073E-3</v>
      </c>
      <c r="L6" s="74">
        <f t="shared" si="0"/>
        <v>1</v>
      </c>
      <c r="N6" s="209"/>
      <c r="O6" s="211"/>
    </row>
    <row r="7" spans="1:26" ht="15" customHeight="1" x14ac:dyDescent="0.3">
      <c r="C7" s="159" t="s">
        <v>878</v>
      </c>
      <c r="D7" s="159"/>
      <c r="E7" s="159"/>
      <c r="F7" s="160"/>
      <c r="G7" s="65">
        <f>COUNTIF([1]Matriz!$AM:$AM,0)+ COUNTIF([1]Matriz!$AM:$AM,1) + COUNTIF([1]Matriz!$AM:$AM,2) + COUNTIF([1]Matriz!$AM:$AM,3) + COUNTIF([1]Matriz!$AM:$AM,4)</f>
        <v>19</v>
      </c>
      <c r="H7" s="65">
        <f>COUNTIF([1]Matriz!$AM:$AM,5)+ COUNTIF([1]Matriz!$AM:$AM,6)</f>
        <v>25</v>
      </c>
      <c r="I7" s="65">
        <f>COUNTIF([1]Matriz!$AM:$AM,7)+ COUNTIF([1]Matriz!$AM:$AM,8)</f>
        <v>253</v>
      </c>
      <c r="J7" s="65">
        <f>COUNTIF([1]Matriz!$AM:$AM,9)+ COUNTIF([1]Matriz!$AM:$AM,10)</f>
        <v>318</v>
      </c>
      <c r="K7" s="63">
        <f>COUNTIF([1]Matriz!$AM:$AM,"No contesta (no leer)")</f>
        <v>4</v>
      </c>
      <c r="L7" s="83">
        <f>SUM(G7:K7)</f>
        <v>619</v>
      </c>
      <c r="N7" s="209">
        <f>AVERAGEIF([1]Matriz!AM2:AM620,"&lt;11")</f>
        <v>8.4178861788617887</v>
      </c>
      <c r="O7" s="210">
        <f>STDEV([1]Matriz!AM:AM)</f>
        <v>1.7393712837096271</v>
      </c>
    </row>
    <row r="8" spans="1:26" ht="15" customHeight="1" x14ac:dyDescent="0.3">
      <c r="C8" s="159"/>
      <c r="D8" s="159"/>
      <c r="E8" s="159"/>
      <c r="F8" s="160"/>
      <c r="G8" s="64">
        <f>G7/$L7</f>
        <v>3.0694668820678513E-2</v>
      </c>
      <c r="H8" s="64">
        <f t="shared" ref="H8:L8" si="1">H7/$L7</f>
        <v>4.0387722132471729E-2</v>
      </c>
      <c r="I8" s="64">
        <f t="shared" si="1"/>
        <v>0.40872374798061389</v>
      </c>
      <c r="J8" s="64">
        <f t="shared" si="1"/>
        <v>0.51373182552504038</v>
      </c>
      <c r="K8" s="64">
        <f t="shared" si="1"/>
        <v>6.462035541195477E-3</v>
      </c>
      <c r="L8" s="74">
        <f t="shared" si="1"/>
        <v>1</v>
      </c>
      <c r="N8" s="209"/>
      <c r="O8" s="211"/>
    </row>
    <row r="9" spans="1:26" ht="15" customHeight="1" x14ac:dyDescent="0.3">
      <c r="C9" s="159" t="s">
        <v>879</v>
      </c>
      <c r="D9" s="159"/>
      <c r="E9" s="159"/>
      <c r="F9" s="160"/>
      <c r="G9" s="65">
        <f>COUNTIF([1]Matriz!$AN:$AN,0)+ COUNTIF([1]Matriz!$AN:$AN,1) + COUNTIF([1]Matriz!$AN:$AN,2) + COUNTIF([1]Matriz!$AN:$AN,3) + COUNTIF([1]Matriz!$AN:$AN,4)</f>
        <v>17</v>
      </c>
      <c r="H9" s="65">
        <f>COUNTIF([1]Matriz!$AN:$AN,5)+ COUNTIF([1]Matriz!$AN:$AN,6)</f>
        <v>16</v>
      </c>
      <c r="I9" s="65">
        <f>COUNTIF([1]Matriz!$AN:$AN,7)+ COUNTIF([1]Matriz!$AN:$AN,8)</f>
        <v>224</v>
      </c>
      <c r="J9" s="65">
        <f>COUNTIF([1]Matriz!$AN:$AN,9)+ COUNTIF([1]Matriz!$AN:$AN,10)</f>
        <v>358</v>
      </c>
      <c r="K9" s="63">
        <f>COUNTIF([1]Matriz!$AN:$AN,"No contesta (no leer)")</f>
        <v>4</v>
      </c>
      <c r="L9" s="83">
        <f>SUM(G9:K9)</f>
        <v>619</v>
      </c>
      <c r="N9" s="209">
        <f>AVERAGEIF([1]Matriz!AN2:AN620,"&lt;11")</f>
        <v>8.6065040650406512</v>
      </c>
      <c r="O9" s="210">
        <f>STDEV([1]Matriz!AN:AN)</f>
        <v>1.6287192385068938</v>
      </c>
    </row>
    <row r="10" spans="1:26" ht="15" customHeight="1" x14ac:dyDescent="0.3">
      <c r="C10" s="159"/>
      <c r="D10" s="159"/>
      <c r="E10" s="159"/>
      <c r="F10" s="160"/>
      <c r="G10" s="64">
        <f>G9/$L9</f>
        <v>2.7463651050080775E-2</v>
      </c>
      <c r="H10" s="64">
        <f t="shared" ref="H10:L10" si="2">H9/$L9</f>
        <v>2.5848142164781908E-2</v>
      </c>
      <c r="I10" s="64">
        <f t="shared" si="2"/>
        <v>0.36187399030694667</v>
      </c>
      <c r="J10" s="64">
        <f t="shared" si="2"/>
        <v>0.57835218093699514</v>
      </c>
      <c r="K10" s="64">
        <f t="shared" si="2"/>
        <v>6.462035541195477E-3</v>
      </c>
      <c r="L10" s="74">
        <f t="shared" si="2"/>
        <v>1</v>
      </c>
      <c r="N10" s="209"/>
      <c r="O10" s="211"/>
    </row>
    <row r="11" spans="1:26" ht="15" customHeight="1" x14ac:dyDescent="0.3">
      <c r="C11" s="159" t="s">
        <v>880</v>
      </c>
      <c r="D11" s="159"/>
      <c r="E11" s="159"/>
      <c r="F11" s="160"/>
      <c r="G11" s="65">
        <f>COUNTIF([1]Matriz!$AO:$AO,0)+ COUNTIF([1]Matriz!$AO:$AO,1) + COUNTIF([1]Matriz!$AO:$AO,2) + COUNTIF([1]Matriz!$AO:$AO,3) + COUNTIF([1]Matriz!$AO:$AO,4)</f>
        <v>95</v>
      </c>
      <c r="H11" s="65">
        <f>COUNTIF([1]Matriz!$AO:$AO,5)+ COUNTIF([1]Matriz!$AO:$AO,6)</f>
        <v>214</v>
      </c>
      <c r="I11" s="65">
        <f>COUNTIF([1]Matriz!$AO:$AO,7)+ COUNTIF([1]Matriz!$AO:$AO,8)</f>
        <v>183</v>
      </c>
      <c r="J11" s="65">
        <f>COUNTIF([1]Matriz!$AO:$AO,9)+ COUNTIF([1]Matriz!$AO:$AO,10)</f>
        <v>124</v>
      </c>
      <c r="K11" s="63">
        <f>COUNTIF([1]Matriz!$AO:$AO,"No contesta (no leer)")</f>
        <v>3</v>
      </c>
      <c r="L11" s="83">
        <f>SUM(G11:K11)</f>
        <v>619</v>
      </c>
      <c r="N11" s="209">
        <f>AVERAGEIF([1]Matriz!AO2:AO620,"&lt;11")</f>
        <v>6.4805194805194803</v>
      </c>
      <c r="O11" s="210">
        <f>STDEV([1]Matriz!AO:AO)</f>
        <v>2.2781272560464751</v>
      </c>
    </row>
    <row r="12" spans="1:26" ht="15" customHeight="1" x14ac:dyDescent="0.3">
      <c r="C12" s="159"/>
      <c r="D12" s="159"/>
      <c r="E12" s="159"/>
      <c r="F12" s="160"/>
      <c r="G12" s="64">
        <f>G11/$L11</f>
        <v>0.15347334410339256</v>
      </c>
      <c r="H12" s="64">
        <f t="shared" ref="H12:L12" si="3">H11/$L11</f>
        <v>0.34571890145395801</v>
      </c>
      <c r="I12" s="64">
        <f t="shared" si="3"/>
        <v>0.29563812600969308</v>
      </c>
      <c r="J12" s="64">
        <f t="shared" si="3"/>
        <v>0.20032310177705978</v>
      </c>
      <c r="K12" s="64">
        <f t="shared" si="3"/>
        <v>4.8465266558966073E-3</v>
      </c>
      <c r="L12" s="74">
        <f t="shared" si="3"/>
        <v>1</v>
      </c>
      <c r="N12" s="209"/>
      <c r="O12" s="211"/>
    </row>
    <row r="13" spans="1:26" x14ac:dyDescent="0.3">
      <c r="C13" s="159" t="s">
        <v>881</v>
      </c>
      <c r="D13" s="159"/>
      <c r="E13" s="159"/>
      <c r="F13" s="160"/>
      <c r="G13" s="65">
        <f>COUNTIF([1]Matriz!$AP:$AP,0)+ COUNTIF([1]Matriz!$AP:$AP,1) + COUNTIF([1]Matriz!$AP:$AP,2) + COUNTIF([1]Matriz!$AP:$AP,3) + COUNTIF([1]Matriz!$AP:$AP,4)</f>
        <v>19</v>
      </c>
      <c r="H13" s="65">
        <f>COUNTIF([1]Matriz!$AP:$AP,5)+ COUNTIF([1]Matriz!$AP:$AP,6)</f>
        <v>19</v>
      </c>
      <c r="I13" s="65">
        <f>COUNTIF([1]Matriz!$AP:$AP,7)+ COUNTIF([1]Matriz!$AP:$AP,8)</f>
        <v>181</v>
      </c>
      <c r="J13" s="65">
        <f>COUNTIF([1]Matriz!$AP:$AP,9)+ COUNTIF([1]Matriz!$AP:$AP,10)</f>
        <v>394</v>
      </c>
      <c r="K13" s="63">
        <f>COUNTIF([1]Matriz!$AP:$AP,"No contesta (no leer)")</f>
        <v>6</v>
      </c>
      <c r="L13" s="83">
        <f>SUM(G13:K13)</f>
        <v>619</v>
      </c>
      <c r="N13" s="209">
        <f>AVERAGEIF([1]Matriz!AP2:AP620,"&lt;11")</f>
        <v>8.7357259380097876</v>
      </c>
      <c r="O13" s="210">
        <f>STDEV([1]Matriz!AP:AP)</f>
        <v>1.7269431614668831</v>
      </c>
    </row>
    <row r="14" spans="1:26" x14ac:dyDescent="0.3">
      <c r="C14" s="159"/>
      <c r="D14" s="159"/>
      <c r="E14" s="159"/>
      <c r="F14" s="160"/>
      <c r="G14" s="64">
        <f>G13/$L13</f>
        <v>3.0694668820678513E-2</v>
      </c>
      <c r="H14" s="64">
        <f t="shared" ref="H14:L14" si="4">H13/$L13</f>
        <v>3.0694668820678513E-2</v>
      </c>
      <c r="I14" s="64">
        <f t="shared" si="4"/>
        <v>0.29240710823909533</v>
      </c>
      <c r="J14" s="64">
        <f t="shared" si="4"/>
        <v>0.6365105008077544</v>
      </c>
      <c r="K14" s="64">
        <f t="shared" si="4"/>
        <v>9.6930533117932146E-3</v>
      </c>
      <c r="L14" s="74">
        <f t="shared" si="4"/>
        <v>1</v>
      </c>
      <c r="N14" s="209"/>
      <c r="O14" s="211"/>
    </row>
    <row r="15" spans="1:26" x14ac:dyDescent="0.3">
      <c r="C15" s="159" t="s">
        <v>882</v>
      </c>
      <c r="D15" s="159"/>
      <c r="E15" s="159"/>
      <c r="F15" s="160"/>
      <c r="G15" s="65">
        <f>COUNTIF([1]Matriz!$AQ:$AQ,0)+ COUNTIF([1]Matriz!$AQ:$AQ,1) + COUNTIF([1]Matriz!$AQ:$AQ,2) + COUNTIF([1]Matriz!$AQ:$AQ,3) + COUNTIF([1]Matriz!$AQ:$AQ,4)</f>
        <v>19</v>
      </c>
      <c r="H15" s="65">
        <f>COUNTIF([1]Matriz!$AQ:$AQ,5)+ COUNTIF([1]Matriz!$AQ:$AQ,6)</f>
        <v>16</v>
      </c>
      <c r="I15" s="65">
        <f>COUNTIF([1]Matriz!$AQ:$AQ,7)+ COUNTIF([1]Matriz!$AQ:$AQ,8)</f>
        <v>227</v>
      </c>
      <c r="J15" s="65">
        <f>COUNTIF([1]Matriz!$AQ:$AQ,9)+ COUNTIF([1]Matriz!$AQ:$AQ,10)</f>
        <v>351</v>
      </c>
      <c r="K15" s="63">
        <f>COUNTIF([1]Matriz!$AQ:$AQ,"No contesta (no leer)")</f>
        <v>6</v>
      </c>
      <c r="L15" s="83">
        <f>SUM(G15:K15)</f>
        <v>619</v>
      </c>
      <c r="N15" s="209">
        <f>AVERAGEIF([1]Matriz!AQ2:AQ620,"&lt;11")</f>
        <v>8.5660685154975535</v>
      </c>
      <c r="O15" s="210">
        <f>STDEV([1]Matriz!AQ:AQ)</f>
        <v>1.7228634704414671</v>
      </c>
    </row>
    <row r="16" spans="1:26" x14ac:dyDescent="0.3">
      <c r="C16" s="159"/>
      <c r="D16" s="159"/>
      <c r="E16" s="159"/>
      <c r="F16" s="160"/>
      <c r="G16" s="64">
        <f>G15/$L15</f>
        <v>3.0694668820678513E-2</v>
      </c>
      <c r="H16" s="64">
        <f t="shared" ref="H16:L16" si="5">H15/$L15</f>
        <v>2.5848142164781908E-2</v>
      </c>
      <c r="I16" s="64">
        <f t="shared" si="5"/>
        <v>0.3667205169628433</v>
      </c>
      <c r="J16" s="64">
        <f t="shared" si="5"/>
        <v>0.56704361873990305</v>
      </c>
      <c r="K16" s="64">
        <f t="shared" si="5"/>
        <v>9.6930533117932146E-3</v>
      </c>
      <c r="L16" s="74">
        <f t="shared" si="5"/>
        <v>1</v>
      </c>
      <c r="N16" s="209"/>
      <c r="O16" s="211"/>
    </row>
    <row r="17" spans="3:26" x14ac:dyDescent="0.3">
      <c r="C17" s="159" t="s">
        <v>883</v>
      </c>
      <c r="D17" s="159"/>
      <c r="E17" s="159"/>
      <c r="F17" s="160"/>
      <c r="G17" s="65">
        <f>COUNTIF([1]Matriz!$AR:$AR,0)+ COUNTIF([1]Matriz!$AR:$AR,1) + COUNTIF([1]Matriz!$AR:$AR,2) + COUNTIF([1]Matriz!$AR:$AR,3) + COUNTIF([1]Matriz!$AR:$AR,4)</f>
        <v>18</v>
      </c>
      <c r="H17" s="65">
        <f>COUNTIF([1]Matriz!$AR:$AR,5)+ COUNTIF([1]Matriz!$AR:$AR,6)</f>
        <v>9</v>
      </c>
      <c r="I17" s="65">
        <f>COUNTIF([1]Matriz!$AR:$AR,7)+ COUNTIF([1]Matriz!$AR:$AR,8)</f>
        <v>150</v>
      </c>
      <c r="J17" s="65">
        <f>COUNTIF([1]Matriz!$AR:$AR,9)+ COUNTIF([1]Matriz!$AR:$AR,10)</f>
        <v>436</v>
      </c>
      <c r="K17" s="63">
        <f>COUNTIF([1]Matriz!$AR:$AR,"No contesta (no leer)")</f>
        <v>6</v>
      </c>
      <c r="L17" s="83">
        <f>SUM(G17:K17)</f>
        <v>619</v>
      </c>
      <c r="N17" s="209">
        <f>AVERAGEIF([1]Matriz!AR2:AR620,"&lt;11")</f>
        <v>8.8955954323001638</v>
      </c>
      <c r="O17" s="210">
        <f>STDEV([1]Matriz!AR:AR)</f>
        <v>1.6515580422063554</v>
      </c>
    </row>
    <row r="18" spans="3:26" x14ac:dyDescent="0.3">
      <c r="C18" s="159"/>
      <c r="D18" s="159"/>
      <c r="E18" s="159"/>
      <c r="F18" s="160"/>
      <c r="G18" s="64">
        <f>G17/$L17</f>
        <v>2.9079159935379646E-2</v>
      </c>
      <c r="H18" s="64">
        <f t="shared" ref="H18:M18" si="6">H17/$L17</f>
        <v>1.4539579967689823E-2</v>
      </c>
      <c r="I18" s="64">
        <f t="shared" si="6"/>
        <v>0.24232633279483037</v>
      </c>
      <c r="J18" s="64">
        <f t="shared" si="6"/>
        <v>0.70436187399030692</v>
      </c>
      <c r="K18" s="64">
        <f t="shared" si="6"/>
        <v>9.6930533117932146E-3</v>
      </c>
      <c r="L18" s="74">
        <f t="shared" si="6"/>
        <v>1</v>
      </c>
      <c r="M18" s="75">
        <f t="shared" si="6"/>
        <v>0</v>
      </c>
      <c r="N18" s="209"/>
      <c r="O18" s="211"/>
    </row>
    <row r="19" spans="3:26" x14ac:dyDescent="0.3">
      <c r="C19" s="159" t="s">
        <v>884</v>
      </c>
      <c r="D19" s="159"/>
      <c r="E19" s="159"/>
      <c r="F19" s="160"/>
      <c r="G19" s="65">
        <f>COUNTIF([1]Matriz!$AS:$AS,0)+ COUNTIF([1]Matriz!$AS:$AS,1) + COUNTIF([1]Matriz!$AS:$AS,2) + COUNTIF([1]Matriz!$AS:$AS,3) + COUNTIF([1]Matriz!$AS:$AS,4)</f>
        <v>20</v>
      </c>
      <c r="H19" s="65">
        <f>COUNTIF([1]Matriz!$AS:$AS,5)+ COUNTIF([1]Matriz!$AS:$AS,6)</f>
        <v>53</v>
      </c>
      <c r="I19" s="65">
        <f>COUNTIF([1]Matriz!$AS:$AS,7)+ COUNTIF([1]Matriz!$AS:$AS,8)</f>
        <v>234</v>
      </c>
      <c r="J19" s="65">
        <f>COUNTIF([1]Matriz!$AS:$AS,9)+ COUNTIF([1]Matriz!$AS:$AS,10)</f>
        <v>306</v>
      </c>
      <c r="K19" s="63">
        <f>COUNTIF([1]Matriz!$AS:$AS,"No contesta (no leer)")</f>
        <v>6</v>
      </c>
      <c r="L19" s="83">
        <f>SUM(G19:K19)</f>
        <v>619</v>
      </c>
      <c r="N19" s="209">
        <f>AVERAGEIF([1]Matriz!AS2:AS620,"&lt;11")</f>
        <v>8.2561174551386625</v>
      </c>
      <c r="O19" s="210">
        <f>STDEV([1]Matriz!AS:AS)</f>
        <v>1.852744634047607</v>
      </c>
    </row>
    <row r="20" spans="3:26" x14ac:dyDescent="0.3">
      <c r="C20" s="159"/>
      <c r="D20" s="159"/>
      <c r="E20" s="159"/>
      <c r="F20" s="160"/>
      <c r="G20" s="64">
        <f>G19/$L19</f>
        <v>3.2310177705977383E-2</v>
      </c>
      <c r="H20" s="64">
        <f t="shared" ref="H20:L20" si="7">H19/$L19</f>
        <v>8.5621970920840063E-2</v>
      </c>
      <c r="I20" s="64">
        <f t="shared" si="7"/>
        <v>0.37802907915993539</v>
      </c>
      <c r="J20" s="64">
        <f t="shared" si="7"/>
        <v>0.49434571890145396</v>
      </c>
      <c r="K20" s="64">
        <f t="shared" si="7"/>
        <v>9.6930533117932146E-3</v>
      </c>
      <c r="L20" s="74">
        <f t="shared" si="7"/>
        <v>1</v>
      </c>
      <c r="N20" s="209"/>
      <c r="O20" s="211"/>
    </row>
    <row r="21" spans="3:26" x14ac:dyDescent="0.3">
      <c r="C21" s="159" t="s">
        <v>885</v>
      </c>
      <c r="D21" s="159"/>
      <c r="E21" s="159"/>
      <c r="F21" s="160"/>
      <c r="G21" s="65">
        <f>COUNTIF([1]Matriz!$AT:$AT,0)+ COUNTIF([1]Matriz!$AT:$AT,1) + COUNTIF([1]Matriz!$AT:$AT,2) + COUNTIF([1]Matriz!$AT:$AT,3) + COUNTIF([1]Matriz!$AT:$AT,4)</f>
        <v>14</v>
      </c>
      <c r="H21" s="65">
        <f>COUNTIF([1]Matriz!$AT:$AT,5)+ COUNTIF([1]Matriz!$AT:$AT,6)</f>
        <v>18</v>
      </c>
      <c r="I21" s="65">
        <f>COUNTIF([1]Matriz!$AT:$AT,7)+ COUNTIF([1]Matriz!$AT:$AT,8)</f>
        <v>306</v>
      </c>
      <c r="J21" s="65">
        <f>COUNTIF([1]Matriz!$AT:$AT,9)+ COUNTIF([1]Matriz!$AT:$AT,10)</f>
        <v>272</v>
      </c>
      <c r="K21" s="63">
        <f>COUNTIF([1]Matriz!$AT:$AT,"No contesta (no leer)")</f>
        <v>9</v>
      </c>
      <c r="L21" s="83">
        <f>SUM(G21:K21)</f>
        <v>619</v>
      </c>
      <c r="N21" s="209">
        <f>AVERAGEIF([1]Matriz!AT2:AT620,"&lt;11")</f>
        <v>8.2229508196721319</v>
      </c>
      <c r="O21" s="210">
        <f>STDEV([1]Matriz!AT:AT)</f>
        <v>1.4495787783654044</v>
      </c>
    </row>
    <row r="22" spans="3:26" x14ac:dyDescent="0.3">
      <c r="C22" s="159"/>
      <c r="D22" s="159"/>
      <c r="E22" s="159"/>
      <c r="F22" s="160"/>
      <c r="G22" s="62">
        <f>G21/$L21</f>
        <v>2.2617124394184167E-2</v>
      </c>
      <c r="H22" s="62">
        <f t="shared" ref="H22:L22" si="8">H21/$L21</f>
        <v>2.9079159935379646E-2</v>
      </c>
      <c r="I22" s="62">
        <f t="shared" si="8"/>
        <v>0.49434571890145396</v>
      </c>
      <c r="J22" s="62">
        <f t="shared" si="8"/>
        <v>0.4394184168012924</v>
      </c>
      <c r="K22" s="62">
        <f t="shared" si="8"/>
        <v>1.4539579967689823E-2</v>
      </c>
      <c r="L22" s="80">
        <f t="shared" si="8"/>
        <v>1</v>
      </c>
      <c r="M22" s="76"/>
      <c r="N22" s="209"/>
      <c r="O22" s="211"/>
    </row>
    <row r="23" spans="3:26" x14ac:dyDescent="0.3">
      <c r="G23" s="205"/>
      <c r="H23" s="205"/>
      <c r="I23" s="205"/>
      <c r="J23" s="205"/>
      <c r="K23" s="205"/>
      <c r="L23" s="205"/>
      <c r="M23" s="163"/>
    </row>
    <row r="24" spans="3:26" ht="15.75" customHeight="1" x14ac:dyDescent="0.3"/>
    <row r="25" spans="3:26" ht="39" customHeight="1" x14ac:dyDescent="0.3">
      <c r="O25" s="144" t="s">
        <v>886</v>
      </c>
      <c r="P25" s="145"/>
      <c r="Q25" s="145"/>
      <c r="R25" s="145"/>
      <c r="S25" s="145"/>
      <c r="T25" s="145"/>
      <c r="U25" s="145"/>
      <c r="V25" s="145"/>
      <c r="W25" s="145"/>
      <c r="X25" s="145"/>
      <c r="Y25" s="145"/>
      <c r="Z25" s="146"/>
    </row>
    <row r="26" spans="3:26" ht="15.75" customHeight="1" x14ac:dyDescent="0.3">
      <c r="O26" s="131"/>
      <c r="P26" s="206"/>
      <c r="Q26" s="206"/>
      <c r="R26" s="206"/>
      <c r="S26" s="206"/>
      <c r="T26" s="206"/>
      <c r="U26" s="132"/>
      <c r="V26" s="183" t="s">
        <v>772</v>
      </c>
      <c r="W26" s="185"/>
      <c r="X26" s="183" t="s">
        <v>773</v>
      </c>
      <c r="Y26" s="184"/>
      <c r="Z26" s="185"/>
    </row>
    <row r="27" spans="3:26" ht="44.25" customHeight="1" x14ac:dyDescent="0.3">
      <c r="C27" s="126" t="s">
        <v>887</v>
      </c>
      <c r="D27" s="127"/>
      <c r="E27" s="127"/>
      <c r="F27" s="127"/>
      <c r="G27" s="127"/>
      <c r="H27" s="127"/>
      <c r="I27" s="127"/>
      <c r="J27" s="127"/>
      <c r="K27" s="128"/>
      <c r="O27" s="199" t="s">
        <v>888</v>
      </c>
      <c r="P27" s="200"/>
      <c r="Q27" s="200"/>
      <c r="R27" s="200"/>
      <c r="S27" s="200"/>
      <c r="T27" s="200"/>
      <c r="U27" s="201"/>
      <c r="V27" s="207">
        <f>COUNTIF([1]Matriz!$AX:$AX,"1")</f>
        <v>265</v>
      </c>
      <c r="W27" s="78"/>
      <c r="X27" s="188">
        <f>V27/$V37</f>
        <v>0.42810985460420031</v>
      </c>
      <c r="Y27" s="189"/>
      <c r="Z27" s="190"/>
    </row>
    <row r="28" spans="3:26" x14ac:dyDescent="0.3">
      <c r="C28" s="173"/>
      <c r="D28" s="174"/>
      <c r="E28" s="174"/>
      <c r="F28" s="175"/>
      <c r="G28" s="197" t="s">
        <v>3</v>
      </c>
      <c r="H28" s="198"/>
      <c r="I28" s="183" t="s">
        <v>4</v>
      </c>
      <c r="J28" s="185"/>
      <c r="K28" s="26" t="s">
        <v>798</v>
      </c>
      <c r="O28" s="202"/>
      <c r="P28" s="203"/>
      <c r="Q28" s="203"/>
      <c r="R28" s="203"/>
      <c r="S28" s="203"/>
      <c r="T28" s="203"/>
      <c r="U28" s="204"/>
      <c r="V28" s="208"/>
      <c r="W28" s="79"/>
      <c r="X28" s="191"/>
      <c r="Y28" s="192"/>
      <c r="Z28" s="193"/>
    </row>
    <row r="29" spans="3:26" x14ac:dyDescent="0.3">
      <c r="C29" s="199" t="s">
        <v>889</v>
      </c>
      <c r="D29" s="200"/>
      <c r="E29" s="200"/>
      <c r="F29" s="201"/>
      <c r="G29" s="164">
        <f>COUNTIF([1]Matriz!$AU:$AU,"Si")</f>
        <v>321</v>
      </c>
      <c r="H29" s="166"/>
      <c r="I29" s="164">
        <f>COUNTIF([1]Matriz!$AU:$AU,"No")</f>
        <v>298</v>
      </c>
      <c r="J29" s="166"/>
      <c r="K29" s="63">
        <f>SUM(G29:J29)</f>
        <v>619</v>
      </c>
      <c r="O29" s="167" t="s">
        <v>890</v>
      </c>
      <c r="P29" s="168"/>
      <c r="Q29" s="168"/>
      <c r="R29" s="168"/>
      <c r="S29" s="168"/>
      <c r="T29" s="168"/>
      <c r="U29" s="169"/>
      <c r="V29" s="164">
        <f>COUNTIF([1]Matriz!$AX:$AX,"2")</f>
        <v>36</v>
      </c>
      <c r="W29" s="78"/>
      <c r="X29" s="188">
        <f>V29/$V37</f>
        <v>5.8158319870759291E-2</v>
      </c>
      <c r="Y29" s="189"/>
      <c r="Z29" s="190"/>
    </row>
    <row r="30" spans="3:26" x14ac:dyDescent="0.3">
      <c r="C30" s="202"/>
      <c r="D30" s="203"/>
      <c r="E30" s="203"/>
      <c r="F30" s="204"/>
      <c r="G30" s="191">
        <f>G29/$K29</f>
        <v>0.51857835218093695</v>
      </c>
      <c r="H30" s="193"/>
      <c r="I30" s="191">
        <f>I29/$K29</f>
        <v>0.48142164781906299</v>
      </c>
      <c r="J30" s="193"/>
      <c r="K30" s="81">
        <f>SUM(G30:J30)</f>
        <v>1</v>
      </c>
      <c r="O30" s="170"/>
      <c r="P30" s="171"/>
      <c r="Q30" s="171"/>
      <c r="R30" s="171"/>
      <c r="S30" s="171"/>
      <c r="T30" s="171"/>
      <c r="U30" s="172"/>
      <c r="V30" s="187"/>
      <c r="W30" s="79"/>
      <c r="X30" s="191"/>
      <c r="Y30" s="192"/>
      <c r="Z30" s="193"/>
    </row>
    <row r="31" spans="3:26" x14ac:dyDescent="0.3">
      <c r="C31" s="167" t="s">
        <v>891</v>
      </c>
      <c r="D31" s="168"/>
      <c r="E31" s="168"/>
      <c r="F31" s="169"/>
      <c r="G31" s="161">
        <f>COUNTIF([1]Matriz!$AV:$AV,"Si")</f>
        <v>306</v>
      </c>
      <c r="H31" s="163"/>
      <c r="I31" s="164">
        <f>COUNTIF([1]Matriz!$AV:$AV,"No")</f>
        <v>313</v>
      </c>
      <c r="J31" s="166"/>
      <c r="K31" s="63">
        <f>SUM(G31:I31)</f>
        <v>619</v>
      </c>
      <c r="O31" s="167" t="s">
        <v>892</v>
      </c>
      <c r="P31" s="168"/>
      <c r="Q31" s="168"/>
      <c r="R31" s="168"/>
      <c r="S31" s="168"/>
      <c r="T31" s="168"/>
      <c r="U31" s="169"/>
      <c r="V31" s="164">
        <f>COUNTIF([1]Matriz!$AX:$AX,"3")</f>
        <v>80</v>
      </c>
      <c r="W31" s="78"/>
      <c r="X31" s="188">
        <f>V31/$V37</f>
        <v>0.12924071082390953</v>
      </c>
      <c r="Y31" s="189"/>
      <c r="Z31" s="190"/>
    </row>
    <row r="32" spans="3:26" x14ac:dyDescent="0.3">
      <c r="C32" s="170"/>
      <c r="D32" s="171"/>
      <c r="E32" s="171"/>
      <c r="F32" s="172"/>
      <c r="G32" s="191">
        <f>G31/$K31</f>
        <v>0.49434571890145396</v>
      </c>
      <c r="H32" s="192"/>
      <c r="I32" s="191">
        <f>I31/$K31</f>
        <v>0.50565428109854604</v>
      </c>
      <c r="J32" s="193"/>
      <c r="K32" s="81">
        <f>SUM(G32:J32)</f>
        <v>1</v>
      </c>
      <c r="O32" s="170"/>
      <c r="P32" s="171"/>
      <c r="Q32" s="171"/>
      <c r="R32" s="171"/>
      <c r="S32" s="171"/>
      <c r="T32" s="171"/>
      <c r="U32" s="172"/>
      <c r="V32" s="187"/>
      <c r="W32" s="79"/>
      <c r="X32" s="191"/>
      <c r="Y32" s="192"/>
      <c r="Z32" s="193"/>
    </row>
    <row r="33" spans="3:26" x14ac:dyDescent="0.3">
      <c r="C33" s="167" t="s">
        <v>893</v>
      </c>
      <c r="D33" s="168"/>
      <c r="E33" s="168"/>
      <c r="F33" s="169"/>
      <c r="G33" s="164">
        <f>COUNTIF([1]Matriz!$AW:$AW,"Si")</f>
        <v>293</v>
      </c>
      <c r="H33" s="165"/>
      <c r="I33" s="164">
        <f>COUNTIF([1]Matriz!$AW:$AW,"No")</f>
        <v>326</v>
      </c>
      <c r="J33" s="166"/>
      <c r="K33" s="63">
        <f>SUM(G33:J33)</f>
        <v>619</v>
      </c>
      <c r="O33" s="167" t="s">
        <v>894</v>
      </c>
      <c r="P33" s="168"/>
      <c r="Q33" s="168"/>
      <c r="R33" s="168"/>
      <c r="S33" s="168"/>
      <c r="T33" s="168"/>
      <c r="U33" s="169"/>
      <c r="V33" s="164">
        <f>COUNTIF([1]Matriz!$AX:$AX,"4")</f>
        <v>231</v>
      </c>
      <c r="W33" s="78"/>
      <c r="X33" s="188">
        <f>V33/$V37</f>
        <v>0.37318255250403876</v>
      </c>
      <c r="Y33" s="189"/>
      <c r="Z33" s="190"/>
    </row>
    <row r="34" spans="3:26" x14ac:dyDescent="0.3">
      <c r="C34" s="170"/>
      <c r="D34" s="171"/>
      <c r="E34" s="171"/>
      <c r="F34" s="172"/>
      <c r="G34" s="191">
        <f>G33/$K33</f>
        <v>0.47334410339256866</v>
      </c>
      <c r="H34" s="192"/>
      <c r="I34" s="191">
        <f>I33/$K33</f>
        <v>0.5266558966074314</v>
      </c>
      <c r="J34" s="193"/>
      <c r="K34" s="81">
        <f>SUM(G34:J34)</f>
        <v>1</v>
      </c>
      <c r="O34" s="170"/>
      <c r="P34" s="171"/>
      <c r="Q34" s="171"/>
      <c r="R34" s="171"/>
      <c r="S34" s="171"/>
      <c r="T34" s="171"/>
      <c r="U34" s="172"/>
      <c r="V34" s="187"/>
      <c r="W34" s="79"/>
      <c r="X34" s="191"/>
      <c r="Y34" s="192"/>
      <c r="Z34" s="193"/>
    </row>
    <row r="35" spans="3:26" x14ac:dyDescent="0.3">
      <c r="O35" s="167" t="s">
        <v>765</v>
      </c>
      <c r="P35" s="168"/>
      <c r="Q35" s="168"/>
      <c r="R35" s="168"/>
      <c r="S35" s="168"/>
      <c r="T35" s="168"/>
      <c r="U35" s="169"/>
      <c r="V35" s="164">
        <f>COUNTIF([1]Matriz!$AX:$AX,"99")</f>
        <v>7</v>
      </c>
      <c r="W35" s="78"/>
      <c r="X35" s="188">
        <f>V35/$V37</f>
        <v>1.1308562197092083E-2</v>
      </c>
      <c r="Y35" s="189"/>
      <c r="Z35" s="190"/>
    </row>
    <row r="36" spans="3:26" x14ac:dyDescent="0.3">
      <c r="O36" s="170"/>
      <c r="P36" s="171"/>
      <c r="Q36" s="171"/>
      <c r="R36" s="171"/>
      <c r="S36" s="171"/>
      <c r="T36" s="171"/>
      <c r="U36" s="172"/>
      <c r="V36" s="187"/>
      <c r="W36" s="79"/>
      <c r="X36" s="191"/>
      <c r="Y36" s="192"/>
      <c r="Z36" s="193"/>
    </row>
    <row r="37" spans="3:26" x14ac:dyDescent="0.3">
      <c r="O37" s="167" t="s">
        <v>771</v>
      </c>
      <c r="P37" s="168"/>
      <c r="Q37" s="168"/>
      <c r="R37" s="168"/>
      <c r="S37" s="168"/>
      <c r="T37" s="168"/>
      <c r="U37" s="169"/>
      <c r="V37" s="164">
        <f>SUM(V27:V36)</f>
        <v>619</v>
      </c>
      <c r="W37" s="78"/>
      <c r="X37" s="188">
        <f>V37/$V37</f>
        <v>1</v>
      </c>
      <c r="Y37" s="189"/>
      <c r="Z37" s="190"/>
    </row>
    <row r="38" spans="3:26" x14ac:dyDescent="0.3">
      <c r="O38" s="170"/>
      <c r="P38" s="171"/>
      <c r="Q38" s="171"/>
      <c r="R38" s="171"/>
      <c r="S38" s="171"/>
      <c r="T38" s="171"/>
      <c r="U38" s="172"/>
      <c r="V38" s="187"/>
      <c r="W38" s="79"/>
      <c r="X38" s="191"/>
      <c r="Y38" s="192"/>
      <c r="Z38" s="193"/>
    </row>
    <row r="43" spans="3:26" ht="36" customHeight="1" x14ac:dyDescent="0.35">
      <c r="C43" s="194" t="s">
        <v>895</v>
      </c>
      <c r="D43" s="195"/>
      <c r="E43" s="195"/>
      <c r="F43" s="195"/>
      <c r="G43" s="195"/>
      <c r="H43" s="195"/>
      <c r="I43" s="195"/>
      <c r="J43" s="195"/>
      <c r="K43" s="195"/>
      <c r="L43" s="195"/>
      <c r="M43" s="195"/>
      <c r="N43" s="195"/>
      <c r="O43" s="195"/>
      <c r="P43" s="195"/>
      <c r="Q43" s="195"/>
      <c r="R43" s="195"/>
      <c r="S43" s="195"/>
      <c r="T43" s="195"/>
      <c r="U43" s="196"/>
    </row>
    <row r="44" spans="3:26" ht="30" customHeight="1" x14ac:dyDescent="0.3">
      <c r="C44" s="173"/>
      <c r="D44" s="174"/>
      <c r="E44" s="174"/>
      <c r="F44" s="175"/>
      <c r="G44" s="176" t="s">
        <v>815</v>
      </c>
      <c r="H44" s="177"/>
      <c r="I44" s="176" t="s">
        <v>817</v>
      </c>
      <c r="J44" s="177"/>
      <c r="K44" s="178" t="s">
        <v>816</v>
      </c>
      <c r="L44" s="179"/>
      <c r="M44" s="180"/>
      <c r="N44" s="82" t="s">
        <v>834</v>
      </c>
      <c r="O44" s="181" t="s">
        <v>833</v>
      </c>
      <c r="P44" s="182"/>
      <c r="Q44" s="183" t="s">
        <v>771</v>
      </c>
      <c r="R44" s="184"/>
      <c r="S44" s="184"/>
      <c r="T44" s="184"/>
      <c r="U44" s="185"/>
    </row>
    <row r="45" spans="3:26" x14ac:dyDescent="0.3">
      <c r="C45" s="186" t="s">
        <v>896</v>
      </c>
      <c r="D45" s="186"/>
      <c r="E45" s="186"/>
      <c r="F45" s="186"/>
      <c r="G45" s="161">
        <f>COUNTIF([1]Matriz!$AY:$AY,"Mucho mejor")</f>
        <v>151</v>
      </c>
      <c r="H45" s="162"/>
      <c r="I45" s="161">
        <f>COUNTIF([1]Matriz!$AY:$AY,"Mejor")</f>
        <v>216</v>
      </c>
      <c r="J45" s="162"/>
      <c r="K45" s="161">
        <f>COUNTIF([1]Matriz!$AY:$AY,"Igual")</f>
        <v>243</v>
      </c>
      <c r="L45" s="163"/>
      <c r="M45" s="163"/>
      <c r="N45" s="84">
        <f>COUNTIF([1]Matriz!$AY:$AY,"Peor")</f>
        <v>7</v>
      </c>
      <c r="O45" s="161">
        <f>COUNTIF([1]Matriz!$AY:$AY,"Mucho peor")</f>
        <v>2</v>
      </c>
      <c r="P45" s="162"/>
      <c r="Q45" s="164">
        <f>SUM(G45:P45)</f>
        <v>619</v>
      </c>
      <c r="R45" s="165"/>
      <c r="S45" s="165"/>
      <c r="T45" s="165"/>
      <c r="U45" s="166"/>
    </row>
    <row r="46" spans="3:26" x14ac:dyDescent="0.3">
      <c r="C46" s="186"/>
      <c r="D46" s="186"/>
      <c r="E46" s="186"/>
      <c r="F46" s="186"/>
      <c r="G46" s="153">
        <f>G45/$Q45</f>
        <v>0.24394184168012925</v>
      </c>
      <c r="H46" s="155"/>
      <c r="I46" s="153">
        <f>I45/$Q45</f>
        <v>0.34894991922455576</v>
      </c>
      <c r="J46" s="155"/>
      <c r="K46" s="153">
        <f>K45/$Q45</f>
        <v>0.39256865912762517</v>
      </c>
      <c r="L46" s="154"/>
      <c r="M46" s="155"/>
      <c r="N46" s="85">
        <f>N45/$Q45</f>
        <v>1.1308562197092083E-2</v>
      </c>
      <c r="O46" s="153">
        <f>O45/$Q45</f>
        <v>3.2310177705977385E-3</v>
      </c>
      <c r="P46" s="155"/>
      <c r="Q46" s="156">
        <f>SUM(G46:P46)</f>
        <v>1</v>
      </c>
      <c r="R46" s="157"/>
      <c r="S46" s="157"/>
      <c r="T46" s="157"/>
      <c r="U46" s="158"/>
    </row>
    <row r="47" spans="3:26" x14ac:dyDescent="0.3">
      <c r="C47" s="159" t="s">
        <v>897</v>
      </c>
      <c r="D47" s="159"/>
      <c r="E47" s="159"/>
      <c r="F47" s="160"/>
      <c r="G47" s="161">
        <f>COUNTIF([1]Matriz!$AZ:$AZ,"Mucho mejor")</f>
        <v>99</v>
      </c>
      <c r="H47" s="162"/>
      <c r="I47" s="161">
        <f>COUNTIF([1]Matriz!$AZ:$AZ,"Mejor")</f>
        <v>202</v>
      </c>
      <c r="J47" s="162"/>
      <c r="K47" s="161">
        <f>COUNTIF([1]Matriz!$AZ:$AZ,"Igual")</f>
        <v>305</v>
      </c>
      <c r="L47" s="163"/>
      <c r="M47" s="163"/>
      <c r="N47" s="84">
        <f>COUNTIF([1]Matriz!$AZ:$AZ,"Peor")</f>
        <v>9</v>
      </c>
      <c r="O47" s="161">
        <f>COUNTIF([1]Matriz!$AZ:$AZ,"Mucho peor")</f>
        <v>3</v>
      </c>
      <c r="P47" s="162"/>
      <c r="Q47" s="164">
        <f t="shared" ref="Q47" si="9">SUM(G47:P47)</f>
        <v>618</v>
      </c>
      <c r="R47" s="165"/>
      <c r="S47" s="165"/>
      <c r="T47" s="165"/>
      <c r="U47" s="166"/>
    </row>
    <row r="48" spans="3:26" x14ac:dyDescent="0.3">
      <c r="C48" s="159"/>
      <c r="D48" s="159"/>
      <c r="E48" s="159"/>
      <c r="F48" s="160"/>
      <c r="G48" s="153">
        <f>G47/$Q47</f>
        <v>0.16019417475728157</v>
      </c>
      <c r="H48" s="155"/>
      <c r="I48" s="153">
        <f>I47/$Q47</f>
        <v>0.32686084142394822</v>
      </c>
      <c r="J48" s="155"/>
      <c r="K48" s="153">
        <f>K47/$Q47</f>
        <v>0.49352750809061491</v>
      </c>
      <c r="L48" s="154"/>
      <c r="M48" s="155"/>
      <c r="N48" s="85">
        <f>N47/$Q47</f>
        <v>1.4563106796116505E-2</v>
      </c>
      <c r="O48" s="153">
        <f>O47/$Q47</f>
        <v>4.8543689320388345E-3</v>
      </c>
      <c r="P48" s="155"/>
      <c r="Q48" s="156">
        <f>SUM(G48:P48)</f>
        <v>1</v>
      </c>
      <c r="R48" s="157"/>
      <c r="S48" s="157"/>
      <c r="T48" s="157"/>
      <c r="U48" s="158"/>
    </row>
    <row r="49" spans="3:21" x14ac:dyDescent="0.3">
      <c r="C49" s="167" t="s">
        <v>898</v>
      </c>
      <c r="D49" s="168"/>
      <c r="E49" s="168"/>
      <c r="F49" s="169"/>
      <c r="G49" s="161">
        <f>COUNTIF([1]Matriz!$BA:$BA,"Mucho mejor")</f>
        <v>65</v>
      </c>
      <c r="H49" s="162"/>
      <c r="I49" s="161">
        <f>COUNTIF([1]Matriz!$BA:$BA,"Mejor")</f>
        <v>179</v>
      </c>
      <c r="J49" s="162"/>
      <c r="K49" s="161">
        <f>COUNTIF([1]Matriz!$BA:$BA,"Igual")</f>
        <v>359</v>
      </c>
      <c r="L49" s="163"/>
      <c r="M49" s="162"/>
      <c r="N49" s="84">
        <f>COUNTIF([1]Matriz!$BA:$BA,"Peor")</f>
        <v>14</v>
      </c>
      <c r="O49" s="161">
        <f>COUNTIF([1]Matriz!$BA:$BA,"Mucho peor")</f>
        <v>1</v>
      </c>
      <c r="P49" s="162"/>
      <c r="Q49" s="164">
        <f t="shared" ref="Q49" si="10">SUM(G49:P49)</f>
        <v>618</v>
      </c>
      <c r="R49" s="165"/>
      <c r="S49" s="165"/>
      <c r="T49" s="165"/>
      <c r="U49" s="166"/>
    </row>
    <row r="50" spans="3:21" x14ac:dyDescent="0.3">
      <c r="C50" s="170"/>
      <c r="D50" s="171"/>
      <c r="E50" s="171"/>
      <c r="F50" s="172"/>
      <c r="G50" s="153">
        <f>G49/$Q49</f>
        <v>0.10517799352750809</v>
      </c>
      <c r="H50" s="155"/>
      <c r="I50" s="153">
        <f>I49/$Q49</f>
        <v>0.28964401294498382</v>
      </c>
      <c r="J50" s="155"/>
      <c r="K50" s="153">
        <f>K49/$Q49</f>
        <v>0.58090614886731395</v>
      </c>
      <c r="L50" s="154"/>
      <c r="M50" s="155"/>
      <c r="N50" s="85">
        <f>N49/$Q49</f>
        <v>2.2653721682847898E-2</v>
      </c>
      <c r="O50" s="153">
        <f>O49/$Q49</f>
        <v>1.6181229773462784E-3</v>
      </c>
      <c r="P50" s="155"/>
      <c r="Q50" s="156">
        <f>SUM(G50:P50)</f>
        <v>1</v>
      </c>
      <c r="R50" s="157"/>
      <c r="S50" s="157"/>
      <c r="T50" s="157"/>
      <c r="U50" s="158"/>
    </row>
    <row r="51" spans="3:21" x14ac:dyDescent="0.3">
      <c r="C51" s="159" t="s">
        <v>899</v>
      </c>
      <c r="D51" s="159"/>
      <c r="E51" s="159"/>
      <c r="F51" s="160"/>
      <c r="G51" s="161">
        <f>COUNTIF([1]Matriz!$BB:$BB,"Mucho mejor")</f>
        <v>184</v>
      </c>
      <c r="H51" s="162"/>
      <c r="I51" s="161">
        <f>COUNTIF([1]Matriz!$BB:$BB,"Mejor")</f>
        <v>213</v>
      </c>
      <c r="J51" s="163"/>
      <c r="K51" s="161">
        <f>COUNTIF([1]Matriz!$BB:$BB,"Igual")</f>
        <v>206</v>
      </c>
      <c r="L51" s="163"/>
      <c r="M51" s="162"/>
      <c r="N51" s="65">
        <f>COUNTIF([1]Matriz!$BB:$BB,"Peor")</f>
        <v>11</v>
      </c>
      <c r="O51" s="161">
        <f>COUNTIF([1]Matriz!$BB:$BB,"Mucho peor")</f>
        <v>4</v>
      </c>
      <c r="P51" s="162"/>
      <c r="Q51" s="164">
        <f t="shared" ref="Q51" si="11">SUM(G51:P51)</f>
        <v>618</v>
      </c>
      <c r="R51" s="165"/>
      <c r="S51" s="165"/>
      <c r="T51" s="165"/>
      <c r="U51" s="166"/>
    </row>
    <row r="52" spans="3:21" x14ac:dyDescent="0.3">
      <c r="C52" s="159"/>
      <c r="D52" s="159"/>
      <c r="E52" s="159"/>
      <c r="F52" s="160"/>
      <c r="G52" s="153">
        <f>G51/$Q51</f>
        <v>0.29773462783171523</v>
      </c>
      <c r="H52" s="155"/>
      <c r="I52" s="153">
        <f>I51/$Q51</f>
        <v>0.3446601941747573</v>
      </c>
      <c r="J52" s="154"/>
      <c r="K52" s="153">
        <f>(K51/$Q51)</f>
        <v>0.33333333333333331</v>
      </c>
      <c r="L52" s="154"/>
      <c r="M52" s="86"/>
      <c r="N52" s="87">
        <f>N51/$Q51</f>
        <v>1.7799352750809062E-2</v>
      </c>
      <c r="O52" s="153">
        <f>O51/$Q51</f>
        <v>6.4724919093851136E-3</v>
      </c>
      <c r="P52" s="155"/>
      <c r="Q52" s="156">
        <f>SUM(G52:P52)</f>
        <v>1</v>
      </c>
      <c r="R52" s="157"/>
      <c r="S52" s="157"/>
      <c r="T52" s="157"/>
      <c r="U52" s="158"/>
    </row>
  </sheetData>
  <mergeCells count="123">
    <mergeCell ref="A1:Z1"/>
    <mergeCell ref="C3:O3"/>
    <mergeCell ref="C4:F4"/>
    <mergeCell ref="C5:F6"/>
    <mergeCell ref="N5:N6"/>
    <mergeCell ref="O5:O6"/>
    <mergeCell ref="C11:F12"/>
    <mergeCell ref="N11:N12"/>
    <mergeCell ref="O11:O12"/>
    <mergeCell ref="C13:F14"/>
    <mergeCell ref="N13:N14"/>
    <mergeCell ref="O13:O14"/>
    <mergeCell ref="C7:F8"/>
    <mergeCell ref="N7:N8"/>
    <mergeCell ref="O7:O8"/>
    <mergeCell ref="C9:F10"/>
    <mergeCell ref="N9:N10"/>
    <mergeCell ref="O9:O10"/>
    <mergeCell ref="C19:F20"/>
    <mergeCell ref="N19:N20"/>
    <mergeCell ref="O19:O20"/>
    <mergeCell ref="C21:F22"/>
    <mergeCell ref="N21:N22"/>
    <mergeCell ref="O21:O22"/>
    <mergeCell ref="C15:F16"/>
    <mergeCell ref="N15:N16"/>
    <mergeCell ref="O15:O16"/>
    <mergeCell ref="C17:F18"/>
    <mergeCell ref="N17:N18"/>
    <mergeCell ref="O17:O18"/>
    <mergeCell ref="G28:H28"/>
    <mergeCell ref="I28:J28"/>
    <mergeCell ref="C29:F30"/>
    <mergeCell ref="G29:H29"/>
    <mergeCell ref="I29:J29"/>
    <mergeCell ref="O29:U30"/>
    <mergeCell ref="G23:M23"/>
    <mergeCell ref="O25:Z25"/>
    <mergeCell ref="O26:U26"/>
    <mergeCell ref="V26:W26"/>
    <mergeCell ref="X26:Z26"/>
    <mergeCell ref="C27:K27"/>
    <mergeCell ref="O27:U28"/>
    <mergeCell ref="V27:V28"/>
    <mergeCell ref="X27:Z28"/>
    <mergeCell ref="C28:F28"/>
    <mergeCell ref="V29:V30"/>
    <mergeCell ref="X29:Z30"/>
    <mergeCell ref="G30:H30"/>
    <mergeCell ref="I30:J30"/>
    <mergeCell ref="C31:F32"/>
    <mergeCell ref="G31:H31"/>
    <mergeCell ref="I31:J31"/>
    <mergeCell ref="O31:U32"/>
    <mergeCell ref="V31:V32"/>
    <mergeCell ref="X31:Z32"/>
    <mergeCell ref="O35:U36"/>
    <mergeCell ref="V35:V36"/>
    <mergeCell ref="X35:Z36"/>
    <mergeCell ref="G32:H32"/>
    <mergeCell ref="I32:J32"/>
    <mergeCell ref="O37:U38"/>
    <mergeCell ref="V37:V38"/>
    <mergeCell ref="X37:Z38"/>
    <mergeCell ref="C43:U43"/>
    <mergeCell ref="C33:F34"/>
    <mergeCell ref="G33:H33"/>
    <mergeCell ref="I33:J33"/>
    <mergeCell ref="O33:U34"/>
    <mergeCell ref="V33:V34"/>
    <mergeCell ref="X33:Z34"/>
    <mergeCell ref="G34:H34"/>
    <mergeCell ref="I34:J34"/>
    <mergeCell ref="C44:F44"/>
    <mergeCell ref="G44:H44"/>
    <mergeCell ref="I44:J44"/>
    <mergeCell ref="K44:M44"/>
    <mergeCell ref="O44:P44"/>
    <mergeCell ref="Q44:U44"/>
    <mergeCell ref="Q46:U46"/>
    <mergeCell ref="C47:F48"/>
    <mergeCell ref="G47:H47"/>
    <mergeCell ref="I47:J47"/>
    <mergeCell ref="K47:M47"/>
    <mergeCell ref="O47:P47"/>
    <mergeCell ref="Q47:U47"/>
    <mergeCell ref="G48:H48"/>
    <mergeCell ref="I48:J48"/>
    <mergeCell ref="K48:M48"/>
    <mergeCell ref="C45:F46"/>
    <mergeCell ref="G45:H45"/>
    <mergeCell ref="I45:J45"/>
    <mergeCell ref="K45:M45"/>
    <mergeCell ref="O45:P45"/>
    <mergeCell ref="Q45:U45"/>
    <mergeCell ref="G46:H46"/>
    <mergeCell ref="I46:J46"/>
    <mergeCell ref="K46:M46"/>
    <mergeCell ref="O46:P46"/>
    <mergeCell ref="O48:P48"/>
    <mergeCell ref="Q48:U48"/>
    <mergeCell ref="C49:F50"/>
    <mergeCell ref="G49:H49"/>
    <mergeCell ref="I49:J49"/>
    <mergeCell ref="K49:M49"/>
    <mergeCell ref="O49:P49"/>
    <mergeCell ref="Q49:U49"/>
    <mergeCell ref="G50:H50"/>
    <mergeCell ref="I50:J50"/>
    <mergeCell ref="I52:J52"/>
    <mergeCell ref="K52:L52"/>
    <mergeCell ref="O52:P52"/>
    <mergeCell ref="Q52:U52"/>
    <mergeCell ref="K50:M50"/>
    <mergeCell ref="O50:P50"/>
    <mergeCell ref="Q50:U50"/>
    <mergeCell ref="C51:F52"/>
    <mergeCell ref="G51:H51"/>
    <mergeCell ref="I51:J51"/>
    <mergeCell ref="K51:M51"/>
    <mergeCell ref="O51:P51"/>
    <mergeCell ref="Q51:U51"/>
    <mergeCell ref="G52:H5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4"/>
  <sheetViews>
    <sheetView workbookViewId="0">
      <selection activeCell="L10" sqref="L10"/>
    </sheetView>
  </sheetViews>
  <sheetFormatPr baseColWidth="10" defaultRowHeight="14.4" x14ac:dyDescent="0.3"/>
  <cols>
    <col min="1" max="1" width="11.5546875" style="51"/>
    <col min="2" max="2" width="6" style="51" customWidth="1"/>
    <col min="3" max="5" width="11.5546875" style="51"/>
    <col min="6" max="6" width="18.5546875" style="51" customWidth="1"/>
    <col min="7" max="7" width="7.33203125" style="51" customWidth="1"/>
    <col min="8" max="8" width="6" style="51" customWidth="1"/>
    <col min="9" max="9" width="6.5546875" style="51" customWidth="1"/>
    <col min="10" max="10" width="6.33203125" style="51" customWidth="1"/>
    <col min="11" max="11" width="8.44140625" style="51" customWidth="1"/>
    <col min="12" max="12" width="9.109375" style="51" customWidth="1"/>
    <col min="13" max="13" width="0.33203125" style="51" hidden="1" customWidth="1"/>
    <col min="14" max="14" width="12.88671875" style="51" customWidth="1"/>
    <col min="15" max="15" width="18.5546875" style="51" customWidth="1"/>
    <col min="16" max="16" width="1.44140625" style="51" customWidth="1"/>
    <col min="17" max="17" width="8.44140625" style="51" customWidth="1"/>
    <col min="18" max="18" width="4.88671875" style="51" customWidth="1"/>
    <col min="19" max="19" width="9.6640625" style="51" customWidth="1"/>
    <col min="20" max="20" width="6.88671875" style="51" customWidth="1"/>
    <col min="21" max="21" width="0.33203125" style="51" customWidth="1"/>
    <col min="22" max="22" width="23.88671875" style="51" customWidth="1"/>
    <col min="23" max="23" width="0.33203125" style="51" hidden="1" customWidth="1"/>
    <col min="24" max="25" width="11.5546875" style="51"/>
    <col min="26" max="26" width="3.109375" style="51" customWidth="1"/>
    <col min="27" max="16384" width="11.5546875" style="51"/>
  </cols>
  <sheetData>
    <row r="1" spans="1:26" ht="31.2" x14ac:dyDescent="0.6">
      <c r="A1" s="212" t="s">
        <v>900</v>
      </c>
      <c r="B1" s="212"/>
      <c r="C1" s="212"/>
      <c r="D1" s="212"/>
      <c r="E1" s="212"/>
      <c r="F1" s="212"/>
      <c r="G1" s="212"/>
      <c r="H1" s="212"/>
      <c r="I1" s="212"/>
      <c r="J1" s="212"/>
      <c r="K1" s="212"/>
      <c r="L1" s="212"/>
      <c r="M1" s="212"/>
      <c r="N1" s="212"/>
      <c r="O1" s="212"/>
      <c r="P1" s="212"/>
      <c r="Q1" s="212"/>
      <c r="R1" s="212"/>
      <c r="S1" s="212"/>
      <c r="T1" s="212"/>
      <c r="U1" s="212"/>
      <c r="V1" s="212"/>
      <c r="W1" s="212"/>
      <c r="X1" s="212"/>
      <c r="Y1" s="212"/>
      <c r="Z1" s="212"/>
    </row>
    <row r="2" spans="1:26" ht="5.25" customHeight="1" x14ac:dyDescent="0.3"/>
    <row r="3" spans="1:26" ht="42" customHeight="1" x14ac:dyDescent="0.35">
      <c r="C3" s="194" t="s">
        <v>870</v>
      </c>
      <c r="D3" s="195"/>
      <c r="E3" s="195"/>
      <c r="F3" s="195"/>
      <c r="G3" s="195"/>
      <c r="H3" s="195"/>
      <c r="I3" s="195"/>
      <c r="J3" s="195"/>
      <c r="K3" s="195"/>
      <c r="L3" s="195"/>
      <c r="M3" s="195"/>
      <c r="N3" s="195"/>
      <c r="O3" s="196"/>
    </row>
    <row r="4" spans="1:26" ht="28.8" x14ac:dyDescent="0.3">
      <c r="C4" s="131"/>
      <c r="D4" s="206"/>
      <c r="E4" s="206"/>
      <c r="F4" s="132"/>
      <c r="G4" s="66" t="s">
        <v>871</v>
      </c>
      <c r="H4" s="67" t="s">
        <v>872</v>
      </c>
      <c r="I4" s="68" t="s">
        <v>873</v>
      </c>
      <c r="J4" s="69" t="s">
        <v>874</v>
      </c>
      <c r="K4" s="70" t="s">
        <v>875</v>
      </c>
      <c r="L4" s="71" t="s">
        <v>771</v>
      </c>
      <c r="M4" s="72"/>
      <c r="N4" s="73" t="s">
        <v>876</v>
      </c>
      <c r="O4" s="77" t="s">
        <v>814</v>
      </c>
    </row>
    <row r="5" spans="1:26" ht="15" customHeight="1" x14ac:dyDescent="0.3">
      <c r="C5" s="186" t="s">
        <v>901</v>
      </c>
      <c r="D5" s="186"/>
      <c r="E5" s="186"/>
      <c r="F5" s="213"/>
      <c r="G5" s="65">
        <f>COUNTIF([2]Matriz!$AH:$AH,0)+ COUNTIF([2]Matriz!$AH:$AH,1) + COUNTIF([2]Matriz!$AH:$AH,2) + COUNTIF([2]Matriz!$AH:$AH,3) + COUNTIF([2]Matriz!$AH:$AH,4)</f>
        <v>97</v>
      </c>
      <c r="H5" s="65">
        <f>COUNTIF([2]Matriz!$AH:$AH,5)+ COUNTIF([2]Matriz!$AH:$AH,6)</f>
        <v>99</v>
      </c>
      <c r="I5" s="63">
        <f>COUNTIF([2]Matriz!$AH:$AH,7)+ COUNTIF([2]Matriz!$AH:$AH,8)</f>
        <v>155</v>
      </c>
      <c r="J5" s="63">
        <f>COUNTIF([2]Matriz!$AH:$AH,9)+ COUNTIF([2]Matriz!$AH:$AH,10)</f>
        <v>198</v>
      </c>
      <c r="K5" s="63">
        <f>COUNTIF([2]Matriz!$AH:$AH,"No sabe")</f>
        <v>4</v>
      </c>
      <c r="L5" s="83">
        <f>SUM(G5:K5)</f>
        <v>553</v>
      </c>
      <c r="N5" s="215">
        <f>AVERAGEIF([2]Matriz!AH2:AH555,"&lt;11")</f>
        <v>6.9945355191256828</v>
      </c>
      <c r="O5" s="215">
        <f>STDEV([2]Matriz!AH:AH)</f>
        <v>2.7963034797124839</v>
      </c>
    </row>
    <row r="6" spans="1:26" ht="15" customHeight="1" x14ac:dyDescent="0.3">
      <c r="C6" s="186"/>
      <c r="D6" s="186"/>
      <c r="E6" s="186"/>
      <c r="F6" s="213"/>
      <c r="G6" s="64">
        <f>G5/$L5</f>
        <v>0.17540687160940324</v>
      </c>
      <c r="H6" s="64">
        <f t="shared" ref="H6:L6" si="0">H5/$L5</f>
        <v>0.17902350813743217</v>
      </c>
      <c r="I6" s="64">
        <f t="shared" si="0"/>
        <v>0.28028933092224234</v>
      </c>
      <c r="J6" s="64">
        <f t="shared" si="0"/>
        <v>0.35804701627486435</v>
      </c>
      <c r="K6" s="64">
        <f t="shared" si="0"/>
        <v>7.2332730560578659E-3</v>
      </c>
      <c r="L6" s="74">
        <f t="shared" si="0"/>
        <v>1</v>
      </c>
      <c r="N6" s="216"/>
      <c r="O6" s="216"/>
    </row>
    <row r="7" spans="1:26" ht="15" customHeight="1" x14ac:dyDescent="0.3">
      <c r="C7" s="159" t="s">
        <v>882</v>
      </c>
      <c r="D7" s="159"/>
      <c r="E7" s="159"/>
      <c r="F7" s="160"/>
      <c r="G7" s="65">
        <f>COUNTIF([2]Matriz!$AI:$AI,0)+ COUNTIF([2]Matriz!$AI:$AI,1) + COUNTIF([2]Matriz!$AI:$AI,2) + COUNTIF([2]Matriz!$AI:$AI,3) + COUNTIF([2]Matriz!$AI:$AI,4)</f>
        <v>31</v>
      </c>
      <c r="H7" s="65">
        <f>COUNTIF([2]Matriz!$AI:$AI,5)+ COUNTIF([2]Matriz!$AI:$AI,6)</f>
        <v>60</v>
      </c>
      <c r="I7" s="65">
        <f>COUNTIF([2]Matriz!$AI:$AI,7)+ COUNTIF([2]Matriz!$AI:$AI,8)</f>
        <v>135</v>
      </c>
      <c r="J7" s="65">
        <f>COUNTIF([2]Matriz!$AI:$AI,9)+ COUNTIF([2]Matriz!$AI:$AI,10)</f>
        <v>320</v>
      </c>
      <c r="K7" s="65">
        <f>COUNTIF([2]Matriz!$AI:$AI,"No sabe")</f>
        <v>8</v>
      </c>
      <c r="L7" s="83">
        <f>SUM(G7:K7)</f>
        <v>554</v>
      </c>
      <c r="N7" s="215">
        <f>AVERAGEIF([2]Matriz!AI2:AI555,"&lt;11")</f>
        <v>8.2765567765567774</v>
      </c>
      <c r="O7" s="215">
        <f>STDEV([2]Matriz!AI:AI)</f>
        <v>2.1720661650168185</v>
      </c>
    </row>
    <row r="8" spans="1:26" ht="15" customHeight="1" x14ac:dyDescent="0.3">
      <c r="C8" s="159"/>
      <c r="D8" s="159"/>
      <c r="E8" s="159"/>
      <c r="F8" s="160"/>
      <c r="G8" s="64">
        <f>G7/$L7</f>
        <v>5.5956678700361008E-2</v>
      </c>
      <c r="H8" s="64">
        <f t="shared" ref="H8:L8" si="1">H7/$L7</f>
        <v>0.10830324909747292</v>
      </c>
      <c r="I8" s="64">
        <f t="shared" si="1"/>
        <v>0.24368231046931407</v>
      </c>
      <c r="J8" s="64">
        <f t="shared" si="1"/>
        <v>0.57761732851985559</v>
      </c>
      <c r="K8" s="64">
        <f t="shared" si="1"/>
        <v>1.444043321299639E-2</v>
      </c>
      <c r="L8" s="74">
        <f t="shared" si="1"/>
        <v>1</v>
      </c>
      <c r="N8" s="216"/>
      <c r="O8" s="216"/>
    </row>
    <row r="9" spans="1:26" ht="15" customHeight="1" x14ac:dyDescent="0.3">
      <c r="C9" s="159" t="s">
        <v>884</v>
      </c>
      <c r="D9" s="159"/>
      <c r="E9" s="159"/>
      <c r="F9" s="160"/>
      <c r="G9" s="65">
        <f>COUNTIF([2]Matriz!$AJ:$AJ,0)+ COUNTIF([2]Matriz!$AJ:$AJ,1) + COUNTIF([2]Matriz!$AJ:$AJ,2) + COUNTIF([2]Matriz!$AJ:$AJ,3) + COUNTIF([2]Matriz!$AJ:$AJ,4)</f>
        <v>84</v>
      </c>
      <c r="H9" s="65">
        <f>COUNTIF([2]Matriz!$AJ:$AJ,5)+ COUNTIF([2]Matriz!$AJ:$AJ,6)</f>
        <v>78</v>
      </c>
      <c r="I9" s="65">
        <f>COUNTIF([2]Matriz!$AJ:$AJ,7)+ COUNTIF([2]Matriz!$AJ:$AJ,8)</f>
        <v>112</v>
      </c>
      <c r="J9" s="65">
        <f>COUNTIF([2]Matriz!$AJ:$AJ,9)+ COUNTIF([2]Matriz!$AJ:$AJ,10)</f>
        <v>249</v>
      </c>
      <c r="K9" s="65">
        <v>31</v>
      </c>
      <c r="L9" s="83">
        <f>SUM(G9:K9)</f>
        <v>554</v>
      </c>
      <c r="N9" s="215">
        <f>AVERAGEIF([2]Matriz!AJ2:AJ555,"&lt;11")</f>
        <v>7.1835564053537286</v>
      </c>
      <c r="O9" s="215">
        <f>STDEV([2]Matriz!AJ:AJ)</f>
        <v>3.2437321183661858</v>
      </c>
    </row>
    <row r="10" spans="1:26" ht="15" customHeight="1" x14ac:dyDescent="0.3">
      <c r="C10" s="159"/>
      <c r="D10" s="159"/>
      <c r="E10" s="159"/>
      <c r="F10" s="160"/>
      <c r="G10" s="64">
        <v>0.152</v>
      </c>
      <c r="H10" s="64">
        <v>0.14099999999999999</v>
      </c>
      <c r="I10" s="64">
        <v>0.20200000000000001</v>
      </c>
      <c r="J10" s="64">
        <v>0.44900000000000001</v>
      </c>
      <c r="K10" s="64">
        <v>5.6000000000000001E-2</v>
      </c>
      <c r="L10" s="74">
        <v>1</v>
      </c>
      <c r="N10" s="216"/>
      <c r="O10" s="216"/>
    </row>
    <row r="11" spans="1:26" ht="15" customHeight="1" x14ac:dyDescent="0.3">
      <c r="C11" s="159" t="s">
        <v>880</v>
      </c>
      <c r="D11" s="159"/>
      <c r="E11" s="159"/>
      <c r="F11" s="160"/>
      <c r="G11" s="65">
        <f>COUNTIF([2]Matriz!$AK:$AK,0)+ COUNTIF([2]Matriz!$AK:$AK,1) + COUNTIF([2]Matriz!$AK:$AK,2) + COUNTIF([2]Matriz!$AK:$AK,3) + COUNTIF([2]Matriz!$AK:$AK,4)</f>
        <v>112</v>
      </c>
      <c r="H11" s="65">
        <f>COUNTIF([2]Matriz!$AK:$AK,5)+ COUNTIF([2]Matriz!$AK:$AK,6)</f>
        <v>129</v>
      </c>
      <c r="I11" s="65">
        <f>COUNTIF([2]Matriz!$AK:$AK,7)+ COUNTIF([2]Matriz!$AK:$AK,8)</f>
        <v>123</v>
      </c>
      <c r="J11" s="65">
        <f>COUNTIF([2]Matriz!$AK:$AK,9)+ COUNTIF([2]Matriz!$AK:$AK,10)</f>
        <v>125</v>
      </c>
      <c r="K11" s="65">
        <f>COUNTIF([2]Matriz!$AK:$AK,"No sabe")</f>
        <v>65</v>
      </c>
      <c r="L11" s="83">
        <f>SUM(G11:K11)</f>
        <v>554</v>
      </c>
      <c r="N11" s="215">
        <f>AVERAGEIF([2]Matriz!AK2:AK555,"&lt;11")</f>
        <v>6.3210633946830264</v>
      </c>
      <c r="O11" s="215">
        <f>STDEV([2]Matriz!AK:AK)</f>
        <v>2.8060944531482321</v>
      </c>
    </row>
    <row r="12" spans="1:26" ht="15" customHeight="1" x14ac:dyDescent="0.3">
      <c r="C12" s="159"/>
      <c r="D12" s="159"/>
      <c r="E12" s="159"/>
      <c r="F12" s="160"/>
      <c r="G12" s="64">
        <f>G11/$L11</f>
        <v>0.20216606498194944</v>
      </c>
      <c r="H12" s="64">
        <f t="shared" ref="H12:L12" si="2">H11/$L11</f>
        <v>0.23285198555956679</v>
      </c>
      <c r="I12" s="64">
        <f t="shared" si="2"/>
        <v>0.22202166064981949</v>
      </c>
      <c r="J12" s="64">
        <f t="shared" si="2"/>
        <v>0.22563176895306858</v>
      </c>
      <c r="K12" s="64">
        <f t="shared" si="2"/>
        <v>0.11732851985559567</v>
      </c>
      <c r="L12" s="74">
        <f t="shared" si="2"/>
        <v>1</v>
      </c>
      <c r="N12" s="216"/>
      <c r="O12" s="216"/>
    </row>
    <row r="13" spans="1:26" x14ac:dyDescent="0.3">
      <c r="C13" s="159" t="s">
        <v>883</v>
      </c>
      <c r="D13" s="159"/>
      <c r="E13" s="159"/>
      <c r="F13" s="160"/>
      <c r="G13" s="65">
        <f>COUNTIF([2]Matriz!$AL:$AL,0)+ COUNTIF([2]Matriz!$AL:$AL,1) + COUNTIF([2]Matriz!$AL:$AL,2) + COUNTIF([2]Matriz!$AL:$AL,3) + COUNTIF([2]Matriz!$AL:$AL,4)</f>
        <v>15</v>
      </c>
      <c r="H13" s="65">
        <f>COUNTIF([2]Matriz!$AL:$AL,5)+ COUNTIF([2]Matriz!$AL:$AL,6)</f>
        <v>46</v>
      </c>
      <c r="I13" s="65">
        <f>COUNTIF([2]Matriz!$AL:$AL,7)+ COUNTIF([2]Matriz!$AL:$AL,8)</f>
        <v>132</v>
      </c>
      <c r="J13" s="65">
        <f>COUNTIF([2]Matriz!$AL:$AL,9)+ COUNTIF([2]Matriz!$AL:$AL,10)</f>
        <v>355</v>
      </c>
      <c r="K13" s="65">
        <f>COUNTIF([2]Matriz!$AL:$AL,"No sabe")</f>
        <v>6</v>
      </c>
      <c r="L13" s="83">
        <f>SUM(G13:K13)</f>
        <v>554</v>
      </c>
      <c r="N13" s="215">
        <f>AVERAGEIF([2]Matriz!AL2:AL555,"&lt;11")</f>
        <v>8.6642335766423351</v>
      </c>
      <c r="O13" s="215">
        <f>STDEV([2]Matriz!AL:AL)</f>
        <v>1.7999690115665821</v>
      </c>
    </row>
    <row r="14" spans="1:26" x14ac:dyDescent="0.3">
      <c r="C14" s="159"/>
      <c r="D14" s="159"/>
      <c r="E14" s="159"/>
      <c r="F14" s="160"/>
      <c r="G14" s="62">
        <f>G13/$L13</f>
        <v>2.7075812274368231E-2</v>
      </c>
      <c r="H14" s="62">
        <f t="shared" ref="H14:L14" si="3">H13/$L13</f>
        <v>8.3032490974729242E-2</v>
      </c>
      <c r="I14" s="62">
        <f t="shared" si="3"/>
        <v>0.23826714801444043</v>
      </c>
      <c r="J14" s="62">
        <f t="shared" si="3"/>
        <v>0.6407942238267148</v>
      </c>
      <c r="K14" s="62">
        <f t="shared" si="3"/>
        <v>1.0830324909747292E-2</v>
      </c>
      <c r="L14" s="80">
        <f t="shared" si="3"/>
        <v>1</v>
      </c>
      <c r="N14" s="216"/>
      <c r="O14" s="216"/>
    </row>
    <row r="15" spans="1:26" x14ac:dyDescent="0.3">
      <c r="C15" s="159" t="s">
        <v>885</v>
      </c>
      <c r="D15" s="159"/>
      <c r="E15" s="159"/>
      <c r="F15" s="160"/>
      <c r="G15" s="65">
        <f>COUNTIF([2]Matriz!$AM:$AM,0)+ COUNTIF([2]Matriz!$AM:$AM,1) + COUNTIF([2]Matriz!$AM:$AM,2) + COUNTIF([2]Matriz!$AM:$AM,3) + COUNTIF([2]Matriz!$AM:$AM,4)</f>
        <v>36</v>
      </c>
      <c r="H15" s="65">
        <f>COUNTIF([2]Matriz!$AM:$AM,5)+ COUNTIF([2]Matriz!$AM:$AM,6)</f>
        <v>80</v>
      </c>
      <c r="I15" s="65">
        <f>COUNTIF([2]Matriz!$AM:$AM,7)+ COUNTIF([2]Matriz!$AM:$AM,8)</f>
        <v>195</v>
      </c>
      <c r="J15" s="65">
        <f>COUNTIF([2]Matriz!$AM:$AM,9)+ COUNTIF([2]Matriz!$AM:$AM,10)</f>
        <v>216</v>
      </c>
      <c r="K15" s="65">
        <f>COUNTIF([2]Matriz!$AM:$AM,"No sabe")</f>
        <v>8</v>
      </c>
      <c r="L15" s="83">
        <f>SUM(G15:K15)</f>
        <v>535</v>
      </c>
      <c r="N15" s="215">
        <f>AVERAGEIF([2]Matriz!AM2:AM555,"&lt;11")</f>
        <v>7.7760910815939281</v>
      </c>
      <c r="O15" s="215">
        <f>STDEV([2]Matriz!AM:AM)</f>
        <v>2.0615891225749974</v>
      </c>
    </row>
    <row r="16" spans="1:26" ht="15.75" customHeight="1" x14ac:dyDescent="0.3">
      <c r="C16" s="159"/>
      <c r="D16" s="159"/>
      <c r="E16" s="159"/>
      <c r="F16" s="160"/>
      <c r="G16" s="62">
        <f>G15/$L15</f>
        <v>6.7289719626168226E-2</v>
      </c>
      <c r="H16" s="62">
        <f t="shared" ref="H16:L16" si="4">H15/$L15</f>
        <v>0.14953271028037382</v>
      </c>
      <c r="I16" s="62">
        <f t="shared" si="4"/>
        <v>0.3644859813084112</v>
      </c>
      <c r="J16" s="62">
        <f t="shared" si="4"/>
        <v>0.40373831775700936</v>
      </c>
      <c r="K16" s="62">
        <f t="shared" si="4"/>
        <v>1.4953271028037384E-2</v>
      </c>
      <c r="L16" s="80">
        <f t="shared" si="4"/>
        <v>1</v>
      </c>
      <c r="M16" s="76"/>
      <c r="N16" s="216"/>
      <c r="O16" s="216"/>
    </row>
    <row r="17" spans="3:26" ht="15.75" customHeight="1" x14ac:dyDescent="0.3">
      <c r="C17" s="88"/>
      <c r="D17" s="88"/>
      <c r="E17" s="88"/>
      <c r="F17" s="88"/>
      <c r="G17" s="89"/>
      <c r="H17" s="89"/>
      <c r="I17" s="89"/>
      <c r="J17" s="89"/>
      <c r="K17" s="89"/>
      <c r="L17" s="89"/>
      <c r="M17" s="90"/>
      <c r="N17" s="91"/>
    </row>
    <row r="18" spans="3:26" ht="15.75" customHeight="1" x14ac:dyDescent="0.3">
      <c r="H18" s="89"/>
      <c r="I18" s="89"/>
      <c r="J18" s="89"/>
      <c r="K18" s="89"/>
      <c r="L18" s="89"/>
      <c r="M18" s="90"/>
      <c r="N18" s="91"/>
    </row>
    <row r="19" spans="3:26" ht="39" customHeight="1" x14ac:dyDescent="0.3">
      <c r="O19" s="144" t="s">
        <v>902</v>
      </c>
      <c r="P19" s="145"/>
      <c r="Q19" s="145"/>
      <c r="R19" s="145"/>
      <c r="S19" s="145"/>
      <c r="T19" s="145"/>
      <c r="U19" s="145"/>
      <c r="V19" s="145"/>
      <c r="W19" s="145"/>
      <c r="X19" s="145"/>
      <c r="Y19" s="145"/>
      <c r="Z19" s="146"/>
    </row>
    <row r="20" spans="3:26" ht="15.75" customHeight="1" x14ac:dyDescent="0.3">
      <c r="O20" s="131"/>
      <c r="P20" s="206"/>
      <c r="Q20" s="206"/>
      <c r="R20" s="206"/>
      <c r="S20" s="206"/>
      <c r="T20" s="206"/>
      <c r="U20" s="132"/>
      <c r="V20" s="183" t="s">
        <v>772</v>
      </c>
      <c r="W20" s="185"/>
      <c r="X20" s="183" t="s">
        <v>773</v>
      </c>
      <c r="Y20" s="184"/>
      <c r="Z20" s="185"/>
    </row>
    <row r="21" spans="3:26" ht="44.25" customHeight="1" x14ac:dyDescent="0.3">
      <c r="C21" s="126" t="s">
        <v>903</v>
      </c>
      <c r="D21" s="127"/>
      <c r="E21" s="127"/>
      <c r="F21" s="127"/>
      <c r="G21" s="127"/>
      <c r="H21" s="127"/>
      <c r="I21" s="127"/>
      <c r="J21" s="127"/>
      <c r="K21" s="128"/>
      <c r="O21" s="199" t="s">
        <v>904</v>
      </c>
      <c r="P21" s="200"/>
      <c r="Q21" s="200"/>
      <c r="R21" s="200"/>
      <c r="S21" s="200"/>
      <c r="T21" s="200"/>
      <c r="U21" s="201"/>
      <c r="V21" s="207">
        <f>COUNTIF([2]Matriz!$AT:$AT,"1")</f>
        <v>435</v>
      </c>
      <c r="W21" s="78"/>
      <c r="X21" s="188">
        <f>V21/$V31</f>
        <v>0.78519855595667865</v>
      </c>
      <c r="Y21" s="189"/>
      <c r="Z21" s="190"/>
    </row>
    <row r="22" spans="3:26" x14ac:dyDescent="0.3">
      <c r="C22" s="173"/>
      <c r="D22" s="174"/>
      <c r="E22" s="174"/>
      <c r="F22" s="175"/>
      <c r="G22" s="197" t="s">
        <v>3</v>
      </c>
      <c r="H22" s="198"/>
      <c r="I22" s="183" t="s">
        <v>4</v>
      </c>
      <c r="J22" s="185"/>
      <c r="K22" s="26" t="s">
        <v>798</v>
      </c>
      <c r="O22" s="202"/>
      <c r="P22" s="203"/>
      <c r="Q22" s="203"/>
      <c r="R22" s="203"/>
      <c r="S22" s="203"/>
      <c r="T22" s="203"/>
      <c r="U22" s="204"/>
      <c r="V22" s="208"/>
      <c r="W22" s="79"/>
      <c r="X22" s="191"/>
      <c r="Y22" s="192"/>
      <c r="Z22" s="193"/>
    </row>
    <row r="23" spans="3:26" x14ac:dyDescent="0.3">
      <c r="C23" s="199" t="s">
        <v>905</v>
      </c>
      <c r="D23" s="200"/>
      <c r="E23" s="200"/>
      <c r="F23" s="201"/>
      <c r="G23" s="164">
        <f>COUNTIF([2]Matriz!$AQ:$AQ,"Si")</f>
        <v>370</v>
      </c>
      <c r="H23" s="166"/>
      <c r="I23" s="164">
        <f>COUNTIF([2]Matriz!$AQ:$AQ,"No")</f>
        <v>184</v>
      </c>
      <c r="J23" s="166"/>
      <c r="K23" s="63">
        <f>SUM(G23:J23)</f>
        <v>554</v>
      </c>
      <c r="O23" s="167" t="s">
        <v>890</v>
      </c>
      <c r="P23" s="168"/>
      <c r="Q23" s="168"/>
      <c r="R23" s="168"/>
      <c r="S23" s="168"/>
      <c r="T23" s="168"/>
      <c r="U23" s="169"/>
      <c r="V23" s="207">
        <f>COUNTIF([2]Matriz!$AT:$AT,"2")</f>
        <v>33</v>
      </c>
      <c r="W23" s="78"/>
      <c r="X23" s="188">
        <f>V23/$V31</f>
        <v>5.9566787003610108E-2</v>
      </c>
      <c r="Y23" s="189"/>
      <c r="Z23" s="190"/>
    </row>
    <row r="24" spans="3:26" x14ac:dyDescent="0.3">
      <c r="C24" s="202"/>
      <c r="D24" s="203"/>
      <c r="E24" s="203"/>
      <c r="F24" s="204"/>
      <c r="G24" s="191">
        <f>G23/$K23</f>
        <v>0.66787003610108309</v>
      </c>
      <c r="H24" s="193"/>
      <c r="I24" s="191">
        <f>I23/$K23</f>
        <v>0.33212996389891697</v>
      </c>
      <c r="J24" s="193"/>
      <c r="K24" s="81">
        <f>SUM(G24:J24)</f>
        <v>1</v>
      </c>
      <c r="O24" s="170"/>
      <c r="P24" s="171"/>
      <c r="Q24" s="171"/>
      <c r="R24" s="171"/>
      <c r="S24" s="171"/>
      <c r="T24" s="171"/>
      <c r="U24" s="172"/>
      <c r="V24" s="208"/>
      <c r="W24" s="79"/>
      <c r="X24" s="191"/>
      <c r="Y24" s="192"/>
      <c r="Z24" s="193"/>
    </row>
    <row r="25" spans="3:26" x14ac:dyDescent="0.3">
      <c r="C25" s="167" t="s">
        <v>891</v>
      </c>
      <c r="D25" s="168"/>
      <c r="E25" s="168"/>
      <c r="F25" s="169"/>
      <c r="G25" s="161">
        <f>COUNTIF([2]Matriz!$AR:$AR,"Si")</f>
        <v>351</v>
      </c>
      <c r="H25" s="163"/>
      <c r="I25" s="164">
        <f>COUNTIF([2]Matriz!$AR:$AR,"No")</f>
        <v>203</v>
      </c>
      <c r="J25" s="166"/>
      <c r="K25" s="63">
        <f>SUM(G25:I25)</f>
        <v>554</v>
      </c>
      <c r="O25" s="167" t="s">
        <v>892</v>
      </c>
      <c r="P25" s="168"/>
      <c r="Q25" s="168"/>
      <c r="R25" s="168"/>
      <c r="S25" s="168"/>
      <c r="T25" s="168"/>
      <c r="U25" s="169"/>
      <c r="V25" s="207">
        <f>COUNTIF([2]Matriz!$AT:$AT,"3")</f>
        <v>24</v>
      </c>
      <c r="W25" s="78"/>
      <c r="X25" s="188">
        <f>V25/$V31</f>
        <v>4.3321299638989168E-2</v>
      </c>
      <c r="Y25" s="189"/>
      <c r="Z25" s="190"/>
    </row>
    <row r="26" spans="3:26" x14ac:dyDescent="0.3">
      <c r="C26" s="170"/>
      <c r="D26" s="171"/>
      <c r="E26" s="171"/>
      <c r="F26" s="172"/>
      <c r="G26" s="191">
        <f>G25/$K25</f>
        <v>0.63357400722021662</v>
      </c>
      <c r="H26" s="192"/>
      <c r="I26" s="191">
        <f>I25/$K25</f>
        <v>0.36642599277978338</v>
      </c>
      <c r="J26" s="193"/>
      <c r="K26" s="81">
        <f>SUM(G26:J26)</f>
        <v>1</v>
      </c>
      <c r="O26" s="170"/>
      <c r="P26" s="171"/>
      <c r="Q26" s="171"/>
      <c r="R26" s="171"/>
      <c r="S26" s="171"/>
      <c r="T26" s="171"/>
      <c r="U26" s="172"/>
      <c r="V26" s="208"/>
      <c r="W26" s="79"/>
      <c r="X26" s="191"/>
      <c r="Y26" s="192"/>
      <c r="Z26" s="193"/>
    </row>
    <row r="27" spans="3:26" x14ac:dyDescent="0.3">
      <c r="C27" s="167" t="s">
        <v>893</v>
      </c>
      <c r="D27" s="168"/>
      <c r="E27" s="168"/>
      <c r="F27" s="169"/>
      <c r="G27" s="164">
        <f>COUNTIF([2]Matriz!$AS:$AS,"Si")</f>
        <v>352</v>
      </c>
      <c r="H27" s="165"/>
      <c r="I27" s="164">
        <f>COUNTIF([2]Matriz!$AS:$AS,"No")</f>
        <v>202</v>
      </c>
      <c r="J27" s="166"/>
      <c r="K27" s="63">
        <f>SUM(G27:J27)</f>
        <v>554</v>
      </c>
      <c r="O27" s="167" t="s">
        <v>906</v>
      </c>
      <c r="P27" s="168"/>
      <c r="Q27" s="168"/>
      <c r="R27" s="168"/>
      <c r="S27" s="168"/>
      <c r="T27" s="168"/>
      <c r="U27" s="169"/>
      <c r="V27" s="207">
        <f>COUNTIF([2]Matriz!$AT:$AT,"4")</f>
        <v>45</v>
      </c>
      <c r="W27" s="78"/>
      <c r="X27" s="188">
        <f>V27/$V31</f>
        <v>8.1227436823104696E-2</v>
      </c>
      <c r="Y27" s="189"/>
      <c r="Z27" s="190"/>
    </row>
    <row r="28" spans="3:26" x14ac:dyDescent="0.3">
      <c r="C28" s="170"/>
      <c r="D28" s="171"/>
      <c r="E28" s="171"/>
      <c r="F28" s="172"/>
      <c r="G28" s="191">
        <f>G27/$K27</f>
        <v>0.63537906137184119</v>
      </c>
      <c r="H28" s="192"/>
      <c r="I28" s="191">
        <f>I27/$K27</f>
        <v>0.36462093862815886</v>
      </c>
      <c r="J28" s="193"/>
      <c r="K28" s="81">
        <f>SUM(G28:J28)</f>
        <v>1</v>
      </c>
      <c r="O28" s="170"/>
      <c r="P28" s="171"/>
      <c r="Q28" s="171"/>
      <c r="R28" s="171"/>
      <c r="S28" s="171"/>
      <c r="T28" s="171"/>
      <c r="U28" s="172"/>
      <c r="V28" s="208"/>
      <c r="W28" s="79"/>
      <c r="X28" s="191"/>
      <c r="Y28" s="192"/>
      <c r="Z28" s="193"/>
    </row>
    <row r="29" spans="3:26" x14ac:dyDescent="0.3">
      <c r="O29" s="167" t="s">
        <v>765</v>
      </c>
      <c r="P29" s="168"/>
      <c r="Q29" s="168"/>
      <c r="R29" s="168"/>
      <c r="S29" s="168"/>
      <c r="T29" s="168"/>
      <c r="U29" s="169"/>
      <c r="V29" s="207">
        <f>COUNTIF([2]Matriz!$AT:$AT,"9")</f>
        <v>17</v>
      </c>
      <c r="W29" s="78"/>
      <c r="X29" s="188">
        <f>V29/$V31</f>
        <v>3.0685920577617327E-2</v>
      </c>
      <c r="Y29" s="189"/>
      <c r="Z29" s="190"/>
    </row>
    <row r="30" spans="3:26" x14ac:dyDescent="0.3">
      <c r="O30" s="170"/>
      <c r="P30" s="171"/>
      <c r="Q30" s="171"/>
      <c r="R30" s="171"/>
      <c r="S30" s="171"/>
      <c r="T30" s="171"/>
      <c r="U30" s="172"/>
      <c r="V30" s="208"/>
      <c r="W30" s="79"/>
      <c r="X30" s="191"/>
      <c r="Y30" s="192"/>
      <c r="Z30" s="193"/>
    </row>
    <row r="31" spans="3:26" x14ac:dyDescent="0.3">
      <c r="O31" s="167" t="s">
        <v>771</v>
      </c>
      <c r="P31" s="168"/>
      <c r="Q31" s="168"/>
      <c r="R31" s="168"/>
      <c r="S31" s="168"/>
      <c r="T31" s="168"/>
      <c r="U31" s="169"/>
      <c r="V31" s="164">
        <f>SUM(V21:V30)</f>
        <v>554</v>
      </c>
      <c r="W31" s="78"/>
      <c r="X31" s="188">
        <f>V31/$V31</f>
        <v>1</v>
      </c>
      <c r="Y31" s="189"/>
      <c r="Z31" s="190"/>
    </row>
    <row r="32" spans="3:26" x14ac:dyDescent="0.3">
      <c r="O32" s="170"/>
      <c r="P32" s="171"/>
      <c r="Q32" s="171"/>
      <c r="R32" s="171"/>
      <c r="S32" s="171"/>
      <c r="T32" s="171"/>
      <c r="U32" s="172"/>
      <c r="V32" s="187"/>
      <c r="W32" s="79"/>
      <c r="X32" s="191"/>
      <c r="Y32" s="192"/>
      <c r="Z32" s="193"/>
    </row>
    <row r="37" spans="3:21" ht="36" customHeight="1" x14ac:dyDescent="0.35">
      <c r="C37" s="194" t="s">
        <v>895</v>
      </c>
      <c r="D37" s="195"/>
      <c r="E37" s="195"/>
      <c r="F37" s="195"/>
      <c r="G37" s="195"/>
      <c r="H37" s="195"/>
      <c r="I37" s="195"/>
      <c r="J37" s="195"/>
      <c r="K37" s="195"/>
      <c r="L37" s="195"/>
      <c r="M37" s="195"/>
      <c r="N37" s="195"/>
      <c r="O37" s="195"/>
      <c r="P37" s="195"/>
      <c r="Q37" s="195"/>
      <c r="R37" s="195"/>
      <c r="S37" s="195"/>
      <c r="T37" s="195"/>
      <c r="U37" s="196"/>
    </row>
    <row r="38" spans="3:21" ht="30" customHeight="1" x14ac:dyDescent="0.3">
      <c r="C38" s="173"/>
      <c r="D38" s="174"/>
      <c r="E38" s="174"/>
      <c r="F38" s="175"/>
      <c r="G38" s="176" t="s">
        <v>815</v>
      </c>
      <c r="H38" s="177"/>
      <c r="I38" s="176" t="s">
        <v>817</v>
      </c>
      <c r="J38" s="177"/>
      <c r="K38" s="178" t="s">
        <v>816</v>
      </c>
      <c r="L38" s="179"/>
      <c r="M38" s="180"/>
      <c r="N38" s="82" t="s">
        <v>834</v>
      </c>
      <c r="O38" s="181" t="s">
        <v>833</v>
      </c>
      <c r="P38" s="182"/>
      <c r="Q38" s="92" t="s">
        <v>907</v>
      </c>
      <c r="R38" s="183" t="s">
        <v>771</v>
      </c>
      <c r="S38" s="184"/>
      <c r="T38" s="184"/>
      <c r="U38" s="77"/>
    </row>
    <row r="39" spans="3:21" x14ac:dyDescent="0.3">
      <c r="C39" s="186" t="s">
        <v>896</v>
      </c>
      <c r="D39" s="186"/>
      <c r="E39" s="186"/>
      <c r="F39" s="186"/>
      <c r="G39" s="161">
        <f>COUNTIF([2]Matriz!$AU:$AU,"5. Mucho mejor")</f>
        <v>70</v>
      </c>
      <c r="H39" s="162"/>
      <c r="I39" s="161">
        <f>COUNTIF([2]Matriz!$AU:$AU,"4. Mejor")</f>
        <v>187</v>
      </c>
      <c r="J39" s="162"/>
      <c r="K39" s="161">
        <f>COUNTIF([2]Matriz!$AU:$AU,"3. Igual")</f>
        <v>247</v>
      </c>
      <c r="L39" s="163"/>
      <c r="M39" s="163"/>
      <c r="N39" s="84">
        <f>COUNTIF([2]Matriz!$AU:$AU,"2. Peor")</f>
        <v>31</v>
      </c>
      <c r="O39" s="161">
        <f>COUNTIF([2]Matriz!$AU:$AU,"1. Mucho peor")</f>
        <v>11</v>
      </c>
      <c r="P39" s="162"/>
      <c r="Q39" s="65">
        <f>COUNTIF([2]Matriz!$AU:$AU,"9. No sabe / No contesta (NO LEER)")</f>
        <v>8</v>
      </c>
      <c r="R39" s="164">
        <f t="shared" ref="R39:R44" si="5">SUM(G39:Q39)</f>
        <v>554</v>
      </c>
      <c r="S39" s="165"/>
      <c r="T39" s="165"/>
      <c r="U39" s="93"/>
    </row>
    <row r="40" spans="3:21" x14ac:dyDescent="0.3">
      <c r="C40" s="186"/>
      <c r="D40" s="186"/>
      <c r="E40" s="186"/>
      <c r="F40" s="186"/>
      <c r="G40" s="153">
        <f>G39/$R39</f>
        <v>0.1263537906137184</v>
      </c>
      <c r="H40" s="155"/>
      <c r="I40" s="153">
        <f>I39/$R39</f>
        <v>0.33754512635379064</v>
      </c>
      <c r="J40" s="155"/>
      <c r="K40" s="153">
        <f>K39/$R39</f>
        <v>0.44584837545126355</v>
      </c>
      <c r="L40" s="154"/>
      <c r="M40" s="155"/>
      <c r="N40" s="85">
        <f>N39/$R39</f>
        <v>5.5956678700361008E-2</v>
      </c>
      <c r="O40" s="153">
        <f>O39/$R39</f>
        <v>1.9855595667870037E-2</v>
      </c>
      <c r="P40" s="155"/>
      <c r="Q40" s="85">
        <f>Q39/$R39</f>
        <v>1.444043321299639E-2</v>
      </c>
      <c r="R40" s="156">
        <f t="shared" si="5"/>
        <v>1</v>
      </c>
      <c r="S40" s="214"/>
      <c r="T40" s="214"/>
      <c r="U40" s="94"/>
    </row>
    <row r="41" spans="3:21" x14ac:dyDescent="0.3">
      <c r="C41" s="159" t="s">
        <v>897</v>
      </c>
      <c r="D41" s="159"/>
      <c r="E41" s="159"/>
      <c r="F41" s="160"/>
      <c r="G41" s="161">
        <f>COUNTIF([2]Matriz!$AV:$AV,"5. Mucho mejor")</f>
        <v>61</v>
      </c>
      <c r="H41" s="162"/>
      <c r="I41" s="161">
        <f>COUNTIF([2]Matriz!$AV:$AV,"4. Mejor")</f>
        <v>141</v>
      </c>
      <c r="J41" s="162"/>
      <c r="K41" s="161">
        <f>COUNTIF([2]Matriz!$AV:$AV,"3. Igual")</f>
        <v>262</v>
      </c>
      <c r="L41" s="163"/>
      <c r="M41" s="163"/>
      <c r="N41" s="84">
        <f>COUNTIF([2]Matriz!$AV:$AV,"2. Peor")</f>
        <v>59</v>
      </c>
      <c r="O41" s="161">
        <f>COUNTIF([2]Matriz!$AV:$AV,"1. Mucho peor")</f>
        <v>14</v>
      </c>
      <c r="P41" s="162"/>
      <c r="Q41" s="65">
        <f>COUNTIF([2]Matriz!$AV:$AV,"9. No sabe / No contesta (NO LEER)")</f>
        <v>17</v>
      </c>
      <c r="R41" s="164">
        <f t="shared" si="5"/>
        <v>554</v>
      </c>
      <c r="S41" s="165"/>
      <c r="T41" s="165"/>
      <c r="U41" s="93"/>
    </row>
    <row r="42" spans="3:21" x14ac:dyDescent="0.3">
      <c r="C42" s="159"/>
      <c r="D42" s="159"/>
      <c r="E42" s="159"/>
      <c r="F42" s="160"/>
      <c r="G42" s="153">
        <f>G41/$R41</f>
        <v>0.11010830324909747</v>
      </c>
      <c r="H42" s="155"/>
      <c r="I42" s="153">
        <f>I41/$R41</f>
        <v>0.25451263537906138</v>
      </c>
      <c r="J42" s="155"/>
      <c r="K42" s="153">
        <f>K41/$R41</f>
        <v>0.47292418772563177</v>
      </c>
      <c r="L42" s="154"/>
      <c r="M42" s="155"/>
      <c r="N42" s="85">
        <f>N41/$R41</f>
        <v>0.10649819494584838</v>
      </c>
      <c r="O42" s="153">
        <f>O41/$R41</f>
        <v>2.5270758122743681E-2</v>
      </c>
      <c r="P42" s="155"/>
      <c r="Q42" s="85">
        <f>Q41/$R41</f>
        <v>3.0685920577617327E-2</v>
      </c>
      <c r="R42" s="156">
        <f t="shared" si="5"/>
        <v>1</v>
      </c>
      <c r="S42" s="214"/>
      <c r="T42" s="214"/>
      <c r="U42" s="94"/>
    </row>
    <row r="43" spans="3:21" x14ac:dyDescent="0.3">
      <c r="C43" s="159" t="s">
        <v>899</v>
      </c>
      <c r="D43" s="159"/>
      <c r="E43" s="159"/>
      <c r="F43" s="160"/>
      <c r="G43" s="161">
        <f>COUNTIF([2]Matriz!$AW:$AW,"5. Mucho mejor")</f>
        <v>58</v>
      </c>
      <c r="H43" s="162"/>
      <c r="I43" s="161">
        <f>COUNTIF([2]Matriz!$AW:$AW,"4. Mejor")</f>
        <v>159</v>
      </c>
      <c r="J43" s="163"/>
      <c r="K43" s="161">
        <f>COUNTIF([2]Matriz!$AW:$AW,"3. Igual")</f>
        <v>190</v>
      </c>
      <c r="L43" s="163"/>
      <c r="M43" s="162"/>
      <c r="N43" s="65">
        <f>COUNTIF([2]Matriz!$AW:$AW,"2. Peor")</f>
        <v>92</v>
      </c>
      <c r="O43" s="161">
        <f>COUNTIF([2]Matriz!$AW:$AW,"1. Mucho peor")</f>
        <v>42</v>
      </c>
      <c r="P43" s="162"/>
      <c r="Q43" s="90">
        <f>COUNTIF([2]Matriz!$AW:$AW,"9. No sabe / No contesta (NO LEER)")</f>
        <v>13</v>
      </c>
      <c r="R43" s="164">
        <f t="shared" si="5"/>
        <v>554</v>
      </c>
      <c r="S43" s="165"/>
      <c r="T43" s="165"/>
      <c r="U43" s="93"/>
    </row>
    <row r="44" spans="3:21" x14ac:dyDescent="0.3">
      <c r="C44" s="159"/>
      <c r="D44" s="159"/>
      <c r="E44" s="159"/>
      <c r="F44" s="160"/>
      <c r="G44" s="153">
        <f>G43/$R43</f>
        <v>0.10469314079422383</v>
      </c>
      <c r="H44" s="155"/>
      <c r="I44" s="153">
        <f>I43/$R43</f>
        <v>0.28700361010830328</v>
      </c>
      <c r="J44" s="154"/>
      <c r="K44" s="153">
        <f>(K43/$R43)</f>
        <v>0.34296028880866425</v>
      </c>
      <c r="L44" s="154"/>
      <c r="M44" s="86"/>
      <c r="N44" s="87">
        <f>N43/$R43</f>
        <v>0.16606498194945848</v>
      </c>
      <c r="O44" s="153">
        <f>O43/$R43</f>
        <v>7.5812274368231042E-2</v>
      </c>
      <c r="P44" s="155"/>
      <c r="Q44" s="85">
        <f>Q43/R43</f>
        <v>2.3465703971119134E-2</v>
      </c>
      <c r="R44" s="156">
        <f t="shared" si="5"/>
        <v>1</v>
      </c>
      <c r="S44" s="214"/>
      <c r="T44" s="214"/>
      <c r="U44" s="94"/>
    </row>
  </sheetData>
  <mergeCells count="102">
    <mergeCell ref="A1:Z1"/>
    <mergeCell ref="C3:O3"/>
    <mergeCell ref="C4:F4"/>
    <mergeCell ref="C5:F6"/>
    <mergeCell ref="N5:N6"/>
    <mergeCell ref="O5:O6"/>
    <mergeCell ref="C11:F12"/>
    <mergeCell ref="N11:N12"/>
    <mergeCell ref="O11:O12"/>
    <mergeCell ref="C13:F14"/>
    <mergeCell ref="N13:N14"/>
    <mergeCell ref="O13:O14"/>
    <mergeCell ref="C7:F8"/>
    <mergeCell ref="N7:N8"/>
    <mergeCell ref="O7:O8"/>
    <mergeCell ref="C9:F10"/>
    <mergeCell ref="N9:N10"/>
    <mergeCell ref="O9:O10"/>
    <mergeCell ref="C21:K21"/>
    <mergeCell ref="O21:U22"/>
    <mergeCell ref="V21:V22"/>
    <mergeCell ref="X21:Z22"/>
    <mergeCell ref="C22:F22"/>
    <mergeCell ref="G22:H22"/>
    <mergeCell ref="I22:J22"/>
    <mergeCell ref="C15:F16"/>
    <mergeCell ref="N15:N16"/>
    <mergeCell ref="O15:O16"/>
    <mergeCell ref="O19:Z19"/>
    <mergeCell ref="O20:U20"/>
    <mergeCell ref="V20:W20"/>
    <mergeCell ref="X20:Z20"/>
    <mergeCell ref="C25:F26"/>
    <mergeCell ref="G25:H25"/>
    <mergeCell ref="I25:J25"/>
    <mergeCell ref="O25:U26"/>
    <mergeCell ref="V25:V26"/>
    <mergeCell ref="X25:Z26"/>
    <mergeCell ref="G26:H26"/>
    <mergeCell ref="I26:J26"/>
    <mergeCell ref="C23:F24"/>
    <mergeCell ref="G23:H23"/>
    <mergeCell ref="I23:J23"/>
    <mergeCell ref="O23:U24"/>
    <mergeCell ref="V23:V24"/>
    <mergeCell ref="X23:Z24"/>
    <mergeCell ref="G24:H24"/>
    <mergeCell ref="I24:J24"/>
    <mergeCell ref="X29:Z30"/>
    <mergeCell ref="O31:U32"/>
    <mergeCell ref="V31:V32"/>
    <mergeCell ref="X31:Z32"/>
    <mergeCell ref="C27:F28"/>
    <mergeCell ref="G27:H27"/>
    <mergeCell ref="I27:J27"/>
    <mergeCell ref="O27:U28"/>
    <mergeCell ref="V27:V28"/>
    <mergeCell ref="X27:Z28"/>
    <mergeCell ref="G28:H28"/>
    <mergeCell ref="I28:J28"/>
    <mergeCell ref="C37:U37"/>
    <mergeCell ref="C38:F38"/>
    <mergeCell ref="G38:H38"/>
    <mergeCell ref="I38:J38"/>
    <mergeCell ref="K38:M38"/>
    <mergeCell ref="O38:P38"/>
    <mergeCell ref="R38:T38"/>
    <mergeCell ref="O29:U30"/>
    <mergeCell ref="V29:V30"/>
    <mergeCell ref="R40:T40"/>
    <mergeCell ref="C41:F42"/>
    <mergeCell ref="G41:H41"/>
    <mergeCell ref="I41:J41"/>
    <mergeCell ref="K41:M41"/>
    <mergeCell ref="O41:P41"/>
    <mergeCell ref="R41:T41"/>
    <mergeCell ref="G42:H42"/>
    <mergeCell ref="I42:J42"/>
    <mergeCell ref="K42:M42"/>
    <mergeCell ref="C39:F40"/>
    <mergeCell ref="G39:H39"/>
    <mergeCell ref="I39:J39"/>
    <mergeCell ref="K39:M39"/>
    <mergeCell ref="O39:P39"/>
    <mergeCell ref="R39:T39"/>
    <mergeCell ref="G40:H40"/>
    <mergeCell ref="I40:J40"/>
    <mergeCell ref="K40:M40"/>
    <mergeCell ref="O40:P40"/>
    <mergeCell ref="K44:L44"/>
    <mergeCell ref="O44:P44"/>
    <mergeCell ref="R44:T44"/>
    <mergeCell ref="O42:P42"/>
    <mergeCell ref="R42:T42"/>
    <mergeCell ref="C43:F44"/>
    <mergeCell ref="G43:H43"/>
    <mergeCell ref="I43:J43"/>
    <mergeCell ref="K43:M43"/>
    <mergeCell ref="O43:P43"/>
    <mergeCell ref="R43:T43"/>
    <mergeCell ref="G44:H44"/>
    <mergeCell ref="I44:J4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0"/>
  <sheetViews>
    <sheetView workbookViewId="0">
      <selection activeCell="N15" sqref="N15:Y15"/>
    </sheetView>
  </sheetViews>
  <sheetFormatPr baseColWidth="10" defaultRowHeight="14.4" x14ac:dyDescent="0.3"/>
  <cols>
    <col min="1" max="1" width="10.44140625" style="51" customWidth="1"/>
    <col min="2" max="4" width="11.5546875" style="51"/>
    <col min="5" max="5" width="14" style="51" customWidth="1"/>
    <col min="6" max="8" width="6.5546875" style="51" bestFit="1" customWidth="1"/>
    <col min="9" max="9" width="6.33203125" style="51" bestFit="1" customWidth="1"/>
    <col min="10" max="10" width="9.44140625" style="51" bestFit="1" customWidth="1"/>
    <col min="11" max="11" width="8.109375" style="51" customWidth="1"/>
    <col min="12" max="12" width="12.88671875" style="51" bestFit="1" customWidth="1"/>
    <col min="13" max="13" width="13.6640625" style="51" customWidth="1"/>
    <col min="14" max="25" width="11.5546875" style="51"/>
    <col min="26" max="26" width="1.6640625" style="51" customWidth="1"/>
    <col min="27" max="16384" width="11.5546875" style="51"/>
  </cols>
  <sheetData>
    <row r="1" spans="1:26" ht="31.2" x14ac:dyDescent="0.6">
      <c r="A1" s="220" t="s">
        <v>908</v>
      </c>
      <c r="B1" s="220"/>
      <c r="C1" s="220"/>
      <c r="D1" s="220"/>
      <c r="E1" s="220"/>
      <c r="F1" s="220"/>
      <c r="G1" s="220"/>
      <c r="H1" s="220"/>
      <c r="I1" s="220"/>
      <c r="J1" s="220"/>
      <c r="K1" s="220"/>
      <c r="L1" s="220"/>
      <c r="M1" s="220"/>
      <c r="N1" s="220"/>
      <c r="O1" s="220"/>
      <c r="P1" s="220"/>
      <c r="Q1" s="220"/>
      <c r="R1" s="220"/>
      <c r="S1" s="220"/>
      <c r="T1" s="220"/>
      <c r="U1" s="220"/>
      <c r="V1" s="220"/>
      <c r="W1" s="220"/>
      <c r="X1" s="220"/>
      <c r="Y1" s="220"/>
      <c r="Z1" s="220"/>
    </row>
    <row r="3" spans="1:26" ht="35.25" customHeight="1" x14ac:dyDescent="0.35">
      <c r="B3" s="194" t="s">
        <v>909</v>
      </c>
      <c r="C3" s="195"/>
      <c r="D3" s="195"/>
      <c r="E3" s="195"/>
      <c r="F3" s="195"/>
      <c r="G3" s="195"/>
      <c r="H3" s="195"/>
      <c r="I3" s="195"/>
      <c r="J3" s="195"/>
      <c r="K3" s="195"/>
      <c r="L3" s="195"/>
      <c r="M3" s="196"/>
    </row>
    <row r="4" spans="1:26" ht="28.8" x14ac:dyDescent="0.3">
      <c r="B4" s="131"/>
      <c r="C4" s="206"/>
      <c r="D4" s="206"/>
      <c r="E4" s="132"/>
      <c r="F4" s="66" t="s">
        <v>871</v>
      </c>
      <c r="G4" s="67" t="s">
        <v>872</v>
      </c>
      <c r="H4" s="68" t="s">
        <v>873</v>
      </c>
      <c r="I4" s="69" t="s">
        <v>874</v>
      </c>
      <c r="J4" s="70" t="s">
        <v>875</v>
      </c>
      <c r="K4" s="71" t="s">
        <v>771</v>
      </c>
      <c r="L4" s="73" t="s">
        <v>876</v>
      </c>
      <c r="M4" s="73" t="s">
        <v>814</v>
      </c>
    </row>
    <row r="5" spans="1:26" x14ac:dyDescent="0.3">
      <c r="B5" s="186" t="s">
        <v>910</v>
      </c>
      <c r="C5" s="186"/>
      <c r="D5" s="186"/>
      <c r="E5" s="213"/>
      <c r="F5" s="65">
        <f>COUNTIF([3]Matriz!$AI:$AI,0)+ COUNTIF([3]Matriz!$AI:$AI,1) + COUNTIF([3]Matriz!$AI:$AI,2) + COUNTIF([3]Matriz!$AI:$AI,3) + COUNTIF([3]Matriz!$AI:$AI,4)</f>
        <v>16</v>
      </c>
      <c r="G5" s="65">
        <f>COUNTIF([3]Matriz!$AI:$AI,5)+ COUNTIF([3]Matriz!$AI:$AI,6)</f>
        <v>9</v>
      </c>
      <c r="H5" s="63">
        <f>COUNTIF([3]Matriz!$AI:$AI,7)+ COUNTIF([3]Matriz!$AI:$AI,8)</f>
        <v>35</v>
      </c>
      <c r="I5" s="63">
        <f>COUNTIF([3]Matriz!$AI:$AI,9)+ COUNTIF([3]Matriz!$AI:$AI,10)</f>
        <v>163</v>
      </c>
      <c r="J5" s="95">
        <f>COUNTIF([3]Matriz!$AI:$AI,"Ns/Nc")</f>
        <v>5</v>
      </c>
      <c r="K5" s="65">
        <f>SUM(F5:J5)</f>
        <v>228</v>
      </c>
      <c r="L5" s="215">
        <f>AVERAGEIF([3]Matriz!AI2:AI229,"&lt;11")</f>
        <v>8.6457399103139014</v>
      </c>
      <c r="M5" s="210">
        <f>STDEV([3]Matriz!AI:AI)</f>
        <v>2.3045327963659181</v>
      </c>
    </row>
    <row r="6" spans="1:26" x14ac:dyDescent="0.3">
      <c r="B6" s="186"/>
      <c r="C6" s="186"/>
      <c r="D6" s="186"/>
      <c r="E6" s="213"/>
      <c r="F6" s="64">
        <f>F5/$K5</f>
        <v>7.0175438596491224E-2</v>
      </c>
      <c r="G6" s="64">
        <f t="shared" ref="G6:J6" si="0">G5/$K5</f>
        <v>3.9473684210526314E-2</v>
      </c>
      <c r="H6" s="64">
        <f t="shared" si="0"/>
        <v>0.15350877192982457</v>
      </c>
      <c r="I6" s="64">
        <f t="shared" si="0"/>
        <v>0.71491228070175439</v>
      </c>
      <c r="J6" s="96">
        <f t="shared" si="0"/>
        <v>2.1929824561403508E-2</v>
      </c>
      <c r="K6" s="97">
        <f>SUM(F6:J6)</f>
        <v>1</v>
      </c>
      <c r="L6" s="216"/>
      <c r="M6" s="211"/>
    </row>
    <row r="7" spans="1:26" x14ac:dyDescent="0.3">
      <c r="B7" s="159" t="s">
        <v>882</v>
      </c>
      <c r="C7" s="159"/>
      <c r="D7" s="159"/>
      <c r="E7" s="160"/>
      <c r="F7" s="65">
        <f>COUNTIF([3]Matriz!$AJ:$AJ,0)+ COUNTIF([3]Matriz!$AJ:$AJ,1) + COUNTIF([3]Matriz!$AJ:$AJ,2) + COUNTIF([3]Matriz!$AJ:$AJ,3) + COUNTIF([3]Matriz!$AJ:$AJ,4)</f>
        <v>16</v>
      </c>
      <c r="G7" s="65">
        <f>COUNTIF([3]Matriz!$AJ:$AJ,5)+ COUNTIF([3]Matriz!$AJ:$AJ,6)</f>
        <v>19</v>
      </c>
      <c r="H7" s="65">
        <f>COUNTIF([3]Matriz!$AJ:$AJ,7)+ COUNTIF([3]Matriz!$AJ:$AJ,8)</f>
        <v>35</v>
      </c>
      <c r="I7" s="65">
        <f>COUNTIF([3]Matriz!$AJ:$AJ,9)+ COUNTIF([3]Matriz!$AJ:$AJ,10)</f>
        <v>153</v>
      </c>
      <c r="J7" s="65">
        <f>COUNTIF([3]Matriz!$AJ:$AJ,"Ns/Nc")</f>
        <v>5</v>
      </c>
      <c r="K7" s="65">
        <f>SUM(F7:J7)</f>
        <v>228</v>
      </c>
      <c r="L7" s="215">
        <f>AVERAGEIF([3]Matriz!AJ2:AJ229,"&lt;11")</f>
        <v>8.4349775784753369</v>
      </c>
      <c r="M7" s="210">
        <f>STDEV([3]Matriz!AJ:AJ)</f>
        <v>2.4113163902170207</v>
      </c>
    </row>
    <row r="8" spans="1:26" x14ac:dyDescent="0.3">
      <c r="B8" s="159"/>
      <c r="C8" s="159"/>
      <c r="D8" s="159"/>
      <c r="E8" s="160"/>
      <c r="F8" s="64">
        <f>F7/$K7</f>
        <v>7.0175438596491224E-2</v>
      </c>
      <c r="G8" s="64">
        <f t="shared" ref="G8:K8" si="1">G7/$K7</f>
        <v>8.3333333333333329E-2</v>
      </c>
      <c r="H8" s="64">
        <f t="shared" si="1"/>
        <v>0.15350877192982457</v>
      </c>
      <c r="I8" s="64">
        <f t="shared" si="1"/>
        <v>0.67105263157894735</v>
      </c>
      <c r="J8" s="64">
        <f t="shared" si="1"/>
        <v>2.1929824561403508E-2</v>
      </c>
      <c r="K8" s="97">
        <f t="shared" si="1"/>
        <v>1</v>
      </c>
      <c r="L8" s="216"/>
      <c r="M8" s="211"/>
    </row>
    <row r="9" spans="1:26" x14ac:dyDescent="0.3">
      <c r="B9" s="159" t="s">
        <v>911</v>
      </c>
      <c r="C9" s="159"/>
      <c r="D9" s="159"/>
      <c r="E9" s="160"/>
      <c r="F9" s="65">
        <f>COUNTIF([3]Matriz!$AK:$AK,0)+ COUNTIF([3]Matriz!$AK:$AK,1) + COUNTIF([3]Matriz!$AK:$AK,2) + COUNTIF([3]Matriz!$AK:$AK,3) + COUNTIF([3]Matriz!$AK:$AK,4)</f>
        <v>44</v>
      </c>
      <c r="G9" s="65">
        <f>COUNTIF([3]Matriz!$AK:$AK,5)+ COUNTIF([3]Matriz!$AK:$AK,6)</f>
        <v>35</v>
      </c>
      <c r="H9" s="65">
        <f>COUNTIF([3]Matriz!$AK:$AK,7)+ COUNTIF([3]Matriz!$AK:$AK,8)</f>
        <v>26</v>
      </c>
      <c r="I9" s="65">
        <f>COUNTIF([3]Matriz!$AK:$AK,9)+ COUNTIF([3]Matriz!$AK:$AK,10)</f>
        <v>109</v>
      </c>
      <c r="J9" s="65">
        <f>COUNTIF([3]Matriz!$AK:$AK,"Ns/Nc")</f>
        <v>14</v>
      </c>
      <c r="K9" s="65">
        <f>SUM(F9:J9)</f>
        <v>228</v>
      </c>
      <c r="L9" s="215">
        <f>AVERAGEIF([3]Matriz!AK6:AK229,"&lt;11")</f>
        <v>7</v>
      </c>
      <c r="M9" s="210">
        <f>STDEV([3]Matriz!AK:AK)</f>
        <v>3.5077935881600255</v>
      </c>
    </row>
    <row r="10" spans="1:26" x14ac:dyDescent="0.3">
      <c r="B10" s="159"/>
      <c r="C10" s="159"/>
      <c r="D10" s="159"/>
      <c r="E10" s="160"/>
      <c r="F10" s="64">
        <f>F9/$K9</f>
        <v>0.19298245614035087</v>
      </c>
      <c r="G10" s="64">
        <f t="shared" ref="G10:J10" si="2">G9/$K9</f>
        <v>0.15350877192982457</v>
      </c>
      <c r="H10" s="64">
        <f t="shared" si="2"/>
        <v>0.11403508771929824</v>
      </c>
      <c r="I10" s="64">
        <f t="shared" si="2"/>
        <v>0.47807017543859648</v>
      </c>
      <c r="J10" s="64">
        <f t="shared" si="2"/>
        <v>6.1403508771929821E-2</v>
      </c>
      <c r="K10" s="74">
        <f>SUM(F10:J10)</f>
        <v>1</v>
      </c>
      <c r="L10" s="216"/>
      <c r="M10" s="211"/>
    </row>
    <row r="11" spans="1:26" x14ac:dyDescent="0.3">
      <c r="B11" s="159" t="s">
        <v>885</v>
      </c>
      <c r="C11" s="159"/>
      <c r="D11" s="159"/>
      <c r="E11" s="160"/>
      <c r="F11" s="65">
        <f>COUNTIF([3]Matriz!$AL:$AL,0)+ COUNTIF([3]Matriz!$AL:$AL,1) + COUNTIF([3]Matriz!$AL:$AL,2) + COUNTIF([3]Matriz!$AL:$AL,3) + COUNTIF([3]Matriz!$AL:$AL,4)</f>
        <v>24</v>
      </c>
      <c r="G11" s="65">
        <f>COUNTIF([3]Matriz!$AL:$AL,5)+ COUNTIF([3]Matriz!$AL:$AL,6)</f>
        <v>23</v>
      </c>
      <c r="H11" s="65">
        <f>COUNTIF([3]Matriz!$AL:$AL,7)+ COUNTIF([3]Matriz!$AL:$AL,8)</f>
        <v>42</v>
      </c>
      <c r="I11" s="65">
        <f>COUNTIF([3]Matriz!$AL:$AL,9)+ COUNTIF([3]Matriz!$AL:$AL,10)</f>
        <v>131</v>
      </c>
      <c r="J11" s="65">
        <f>COUNTIF([3]Matriz!$AL:$AL,"Ns/Nc")</f>
        <v>8</v>
      </c>
      <c r="K11" s="65">
        <f>SUM(F11:J11)</f>
        <v>228</v>
      </c>
      <c r="L11" s="215">
        <f>AVERAGEIF([3]Matriz!AL6:AL229,"&lt;11")</f>
        <v>8</v>
      </c>
      <c r="M11" s="210">
        <f>STDEV([3]Matriz!AL:AL)</f>
        <v>2.7203208061736865</v>
      </c>
    </row>
    <row r="12" spans="1:26" x14ac:dyDescent="0.3">
      <c r="B12" s="159"/>
      <c r="C12" s="159"/>
      <c r="D12" s="159"/>
      <c r="E12" s="160"/>
      <c r="F12" s="62">
        <f>F11/$K11</f>
        <v>0.10526315789473684</v>
      </c>
      <c r="G12" s="62">
        <f t="shared" ref="G12:J12" si="3">G11/$K11</f>
        <v>0.10087719298245613</v>
      </c>
      <c r="H12" s="62">
        <f t="shared" si="3"/>
        <v>0.18421052631578946</v>
      </c>
      <c r="I12" s="62">
        <f t="shared" si="3"/>
        <v>0.57456140350877194</v>
      </c>
      <c r="J12" s="62">
        <f t="shared" si="3"/>
        <v>3.5087719298245612E-2</v>
      </c>
      <c r="K12" s="62">
        <f>SUM(F12:J12)</f>
        <v>1</v>
      </c>
      <c r="L12" s="216"/>
      <c r="M12" s="211"/>
    </row>
    <row r="13" spans="1:26" x14ac:dyDescent="0.3">
      <c r="B13" s="88"/>
      <c r="C13" s="88"/>
      <c r="D13" s="88"/>
      <c r="E13" s="88"/>
      <c r="F13" s="89"/>
      <c r="G13" s="89"/>
      <c r="H13" s="89"/>
      <c r="I13" s="89"/>
      <c r="J13" s="89"/>
      <c r="K13" s="89"/>
      <c r="L13" s="90"/>
      <c r="M13" s="91"/>
    </row>
    <row r="14" spans="1:26" x14ac:dyDescent="0.3">
      <c r="G14" s="89"/>
      <c r="H14" s="89"/>
      <c r="I14" s="89"/>
      <c r="J14" s="89"/>
      <c r="K14" s="89"/>
      <c r="L14" s="90"/>
      <c r="M14" s="91"/>
    </row>
    <row r="15" spans="1:26" ht="29.25" customHeight="1" x14ac:dyDescent="0.3">
      <c r="N15" s="144" t="s">
        <v>902</v>
      </c>
      <c r="O15" s="145"/>
      <c r="P15" s="145"/>
      <c r="Q15" s="145"/>
      <c r="R15" s="145"/>
      <c r="S15" s="145"/>
      <c r="T15" s="145"/>
      <c r="U15" s="145"/>
      <c r="V15" s="145"/>
      <c r="W15" s="145"/>
      <c r="X15" s="145"/>
      <c r="Y15" s="146"/>
    </row>
    <row r="16" spans="1:26" x14ac:dyDescent="0.3">
      <c r="N16" s="131"/>
      <c r="O16" s="206"/>
      <c r="P16" s="206"/>
      <c r="Q16" s="206"/>
      <c r="R16" s="206"/>
      <c r="S16" s="206"/>
      <c r="T16" s="132"/>
      <c r="U16" s="183" t="s">
        <v>772</v>
      </c>
      <c r="V16" s="185"/>
      <c r="W16" s="183" t="s">
        <v>773</v>
      </c>
      <c r="X16" s="184"/>
      <c r="Y16" s="185"/>
    </row>
    <row r="17" spans="2:25" ht="39.75" customHeight="1" x14ac:dyDescent="0.3">
      <c r="B17" s="126" t="s">
        <v>912</v>
      </c>
      <c r="C17" s="127"/>
      <c r="D17" s="127"/>
      <c r="E17" s="127"/>
      <c r="F17" s="127"/>
      <c r="G17" s="127"/>
      <c r="H17" s="127"/>
      <c r="I17" s="127"/>
      <c r="J17" s="127"/>
      <c r="K17" s="128"/>
      <c r="N17" s="199" t="s">
        <v>892</v>
      </c>
      <c r="O17" s="200"/>
      <c r="P17" s="200"/>
      <c r="Q17" s="200"/>
      <c r="R17" s="200"/>
      <c r="S17" s="200"/>
      <c r="T17" s="201"/>
      <c r="U17" s="207">
        <f>COUNTIF([3]Matriz!$AP:$AP,"1")</f>
        <v>67</v>
      </c>
      <c r="V17" s="217"/>
      <c r="W17" s="188">
        <f>U17/$U27</f>
        <v>0.29385964912280704</v>
      </c>
      <c r="X17" s="189"/>
      <c r="Y17" s="190"/>
    </row>
    <row r="18" spans="2:25" x14ac:dyDescent="0.3">
      <c r="B18" s="173"/>
      <c r="C18" s="174"/>
      <c r="D18" s="174"/>
      <c r="E18" s="175"/>
      <c r="F18" s="197" t="s">
        <v>3</v>
      </c>
      <c r="G18" s="198"/>
      <c r="H18" s="183" t="s">
        <v>4</v>
      </c>
      <c r="I18" s="185"/>
      <c r="J18" s="26" t="s">
        <v>907</v>
      </c>
      <c r="K18" s="26" t="s">
        <v>798</v>
      </c>
      <c r="N18" s="202"/>
      <c r="O18" s="203"/>
      <c r="P18" s="203"/>
      <c r="Q18" s="203"/>
      <c r="R18" s="203"/>
      <c r="S18" s="203"/>
      <c r="T18" s="204"/>
      <c r="U18" s="208"/>
      <c r="V18" s="218"/>
      <c r="W18" s="191"/>
      <c r="X18" s="192"/>
      <c r="Y18" s="193"/>
    </row>
    <row r="19" spans="2:25" x14ac:dyDescent="0.3">
      <c r="B19" s="199" t="s">
        <v>905</v>
      </c>
      <c r="C19" s="200"/>
      <c r="D19" s="200"/>
      <c r="E19" s="201"/>
      <c r="F19" s="164">
        <f>COUNTIF([3]Matriz!$AM:$AM,"Si")</f>
        <v>177</v>
      </c>
      <c r="G19" s="166"/>
      <c r="H19" s="164">
        <f>COUNTIF([3]Matriz!$AM:$AM,"No")</f>
        <v>49</v>
      </c>
      <c r="I19" s="166"/>
      <c r="J19" s="65">
        <f>COUNTIF([3]Matriz!$AM:$AM,"Nc")</f>
        <v>2</v>
      </c>
      <c r="K19" s="63">
        <f t="shared" ref="K19:K24" si="4">SUM(F19:J19)</f>
        <v>228</v>
      </c>
      <c r="N19" s="167" t="s">
        <v>890</v>
      </c>
      <c r="O19" s="168"/>
      <c r="P19" s="168"/>
      <c r="Q19" s="168"/>
      <c r="R19" s="168"/>
      <c r="S19" s="168"/>
      <c r="T19" s="169"/>
      <c r="U19" s="207">
        <f>COUNTIF([3]Matriz!$AP:$AP,"2")</f>
        <v>98</v>
      </c>
      <c r="V19" s="217"/>
      <c r="W19" s="188">
        <f>U19/$U27</f>
        <v>0.42982456140350878</v>
      </c>
      <c r="X19" s="189"/>
      <c r="Y19" s="190"/>
    </row>
    <row r="20" spans="2:25" x14ac:dyDescent="0.3">
      <c r="B20" s="202"/>
      <c r="C20" s="203"/>
      <c r="D20" s="203"/>
      <c r="E20" s="204"/>
      <c r="F20" s="191">
        <f>F19/$K19</f>
        <v>0.77631578947368418</v>
      </c>
      <c r="G20" s="193"/>
      <c r="H20" s="191">
        <f>H19/$K19</f>
        <v>0.21491228070175439</v>
      </c>
      <c r="I20" s="193"/>
      <c r="J20" s="87">
        <f>J19/$K19</f>
        <v>8.771929824561403E-3</v>
      </c>
      <c r="K20" s="81">
        <f t="shared" si="4"/>
        <v>1</v>
      </c>
      <c r="N20" s="170"/>
      <c r="O20" s="171"/>
      <c r="P20" s="171"/>
      <c r="Q20" s="171"/>
      <c r="R20" s="171"/>
      <c r="S20" s="171"/>
      <c r="T20" s="172"/>
      <c r="U20" s="208"/>
      <c r="V20" s="218"/>
      <c r="W20" s="191"/>
      <c r="X20" s="192"/>
      <c r="Y20" s="193"/>
    </row>
    <row r="21" spans="2:25" x14ac:dyDescent="0.3">
      <c r="B21" s="167" t="s">
        <v>913</v>
      </c>
      <c r="C21" s="168"/>
      <c r="D21" s="168"/>
      <c r="E21" s="169"/>
      <c r="F21" s="161">
        <f>COUNTIF([3]Matriz!$AN:$AN,"Si")</f>
        <v>178</v>
      </c>
      <c r="G21" s="163"/>
      <c r="H21" s="161">
        <f>COUNTIF([3]Matriz!$AN:$AN,"No")</f>
        <v>49</v>
      </c>
      <c r="I21" s="162"/>
      <c r="J21" s="65">
        <f>COUNTIF([3]Matriz!$AN:$AN,"Nc")</f>
        <v>1</v>
      </c>
      <c r="K21" s="63">
        <f t="shared" si="4"/>
        <v>228</v>
      </c>
      <c r="N21" s="167" t="s">
        <v>914</v>
      </c>
      <c r="O21" s="168"/>
      <c r="P21" s="168"/>
      <c r="Q21" s="168"/>
      <c r="R21" s="168"/>
      <c r="S21" s="168"/>
      <c r="T21" s="169"/>
      <c r="U21" s="207">
        <f>COUNTIF([3]Matriz!$AP:$AP,"3")</f>
        <v>45</v>
      </c>
      <c r="V21" s="217"/>
      <c r="W21" s="188">
        <f>U21/$U27</f>
        <v>0.19736842105263158</v>
      </c>
      <c r="X21" s="189"/>
      <c r="Y21" s="190"/>
    </row>
    <row r="22" spans="2:25" x14ac:dyDescent="0.3">
      <c r="B22" s="170"/>
      <c r="C22" s="171"/>
      <c r="D22" s="171"/>
      <c r="E22" s="172"/>
      <c r="F22" s="191">
        <f>F21/$K21</f>
        <v>0.7807017543859649</v>
      </c>
      <c r="G22" s="193"/>
      <c r="H22" s="191">
        <f>H21/$K21</f>
        <v>0.21491228070175439</v>
      </c>
      <c r="I22" s="193"/>
      <c r="J22" s="87">
        <f>J21/$K21</f>
        <v>4.3859649122807015E-3</v>
      </c>
      <c r="K22" s="81">
        <f t="shared" si="4"/>
        <v>1</v>
      </c>
      <c r="N22" s="170"/>
      <c r="O22" s="171"/>
      <c r="P22" s="171"/>
      <c r="Q22" s="171"/>
      <c r="R22" s="171"/>
      <c r="S22" s="171"/>
      <c r="T22" s="172"/>
      <c r="U22" s="208"/>
      <c r="V22" s="218"/>
      <c r="W22" s="191"/>
      <c r="X22" s="192"/>
      <c r="Y22" s="193"/>
    </row>
    <row r="23" spans="2:25" x14ac:dyDescent="0.3">
      <c r="B23" s="167" t="s">
        <v>893</v>
      </c>
      <c r="C23" s="168"/>
      <c r="D23" s="168"/>
      <c r="E23" s="169"/>
      <c r="F23" s="164">
        <f>COUNTIF([3]Matriz!$AO:$AO,"Si")</f>
        <v>183</v>
      </c>
      <c r="G23" s="165"/>
      <c r="H23" s="164">
        <f>COUNTIF([3]Matriz!$AO:$AO,"No")</f>
        <v>44</v>
      </c>
      <c r="I23" s="166"/>
      <c r="J23" s="65">
        <f>COUNTIF([3]Matriz!$AO:$AO,"Nc")</f>
        <v>1</v>
      </c>
      <c r="K23" s="63">
        <f t="shared" si="4"/>
        <v>228</v>
      </c>
      <c r="N23" s="167" t="s">
        <v>915</v>
      </c>
      <c r="O23" s="168"/>
      <c r="P23" s="168"/>
      <c r="Q23" s="168"/>
      <c r="R23" s="168"/>
      <c r="S23" s="168"/>
      <c r="T23" s="169"/>
      <c r="U23" s="207">
        <f>COUNTIF([3]Matriz!$AP:$AP,"4")</f>
        <v>12</v>
      </c>
      <c r="V23" s="217"/>
      <c r="W23" s="188">
        <f>U23/$U27</f>
        <v>5.2631578947368418E-2</v>
      </c>
      <c r="X23" s="189"/>
      <c r="Y23" s="190"/>
    </row>
    <row r="24" spans="2:25" x14ac:dyDescent="0.3">
      <c r="B24" s="170"/>
      <c r="C24" s="171"/>
      <c r="D24" s="171"/>
      <c r="E24" s="172"/>
      <c r="F24" s="191">
        <f>F23/$K23</f>
        <v>0.80263157894736847</v>
      </c>
      <c r="G24" s="193"/>
      <c r="H24" s="191">
        <f>H23/$K23</f>
        <v>0.19298245614035087</v>
      </c>
      <c r="I24" s="193"/>
      <c r="J24" s="87">
        <f>J23/$K23</f>
        <v>4.3859649122807015E-3</v>
      </c>
      <c r="K24" s="81">
        <f t="shared" si="4"/>
        <v>1</v>
      </c>
      <c r="N24" s="170"/>
      <c r="O24" s="171"/>
      <c r="P24" s="171"/>
      <c r="Q24" s="171"/>
      <c r="R24" s="171"/>
      <c r="S24" s="171"/>
      <c r="T24" s="172"/>
      <c r="U24" s="208"/>
      <c r="V24" s="218"/>
      <c r="W24" s="191"/>
      <c r="X24" s="192"/>
      <c r="Y24" s="193"/>
    </row>
    <row r="25" spans="2:25" x14ac:dyDescent="0.3">
      <c r="N25" s="167" t="s">
        <v>765</v>
      </c>
      <c r="O25" s="168"/>
      <c r="P25" s="168"/>
      <c r="Q25" s="168"/>
      <c r="R25" s="168"/>
      <c r="S25" s="168"/>
      <c r="T25" s="169"/>
      <c r="U25" s="207">
        <f>COUNTIF([3]Matriz!$AP:$AP,"99")</f>
        <v>6</v>
      </c>
      <c r="V25" s="217"/>
      <c r="W25" s="188">
        <f>U25/$U27</f>
        <v>2.6315789473684209E-2</v>
      </c>
      <c r="X25" s="189"/>
      <c r="Y25" s="190"/>
    </row>
    <row r="26" spans="2:25" x14ac:dyDescent="0.3">
      <c r="N26" s="170"/>
      <c r="O26" s="171"/>
      <c r="P26" s="171"/>
      <c r="Q26" s="171"/>
      <c r="R26" s="171"/>
      <c r="S26" s="171"/>
      <c r="T26" s="172"/>
      <c r="U26" s="208"/>
      <c r="V26" s="218"/>
      <c r="W26" s="191"/>
      <c r="X26" s="192"/>
      <c r="Y26" s="193"/>
    </row>
    <row r="27" spans="2:25" x14ac:dyDescent="0.3">
      <c r="N27" s="167" t="s">
        <v>771</v>
      </c>
      <c r="O27" s="168"/>
      <c r="P27" s="168"/>
      <c r="Q27" s="168"/>
      <c r="R27" s="168"/>
      <c r="S27" s="168"/>
      <c r="T27" s="169"/>
      <c r="U27" s="164">
        <f>SUM(U17:U26)</f>
        <v>228</v>
      </c>
      <c r="V27" s="166"/>
      <c r="W27" s="188">
        <f>SUM(W17:Y26)</f>
        <v>0.99999999999999989</v>
      </c>
      <c r="X27" s="189"/>
      <c r="Y27" s="190"/>
    </row>
    <row r="28" spans="2:25" x14ac:dyDescent="0.3">
      <c r="N28" s="170"/>
      <c r="O28" s="171"/>
      <c r="P28" s="171"/>
      <c r="Q28" s="171"/>
      <c r="R28" s="171"/>
      <c r="S28" s="171"/>
      <c r="T28" s="172"/>
      <c r="U28" s="187"/>
      <c r="V28" s="219"/>
      <c r="W28" s="191"/>
      <c r="X28" s="192"/>
      <c r="Y28" s="193"/>
    </row>
    <row r="33" spans="2:14" ht="44.25" customHeight="1" x14ac:dyDescent="0.3">
      <c r="B33" s="126" t="s">
        <v>895</v>
      </c>
      <c r="C33" s="127"/>
      <c r="D33" s="127"/>
      <c r="E33" s="127"/>
      <c r="F33" s="127"/>
      <c r="G33" s="127"/>
      <c r="H33" s="127"/>
      <c r="I33" s="127"/>
      <c r="J33" s="127"/>
      <c r="K33" s="127"/>
      <c r="L33" s="127"/>
      <c r="M33" s="127"/>
      <c r="N33" s="128"/>
    </row>
    <row r="34" spans="2:14" ht="15" customHeight="1" x14ac:dyDescent="0.3">
      <c r="B34" s="173"/>
      <c r="C34" s="174"/>
      <c r="D34" s="174"/>
      <c r="E34" s="175"/>
      <c r="F34" s="176" t="s">
        <v>815</v>
      </c>
      <c r="G34" s="177"/>
      <c r="H34" s="176" t="s">
        <v>817</v>
      </c>
      <c r="I34" s="177"/>
      <c r="J34" s="98" t="s">
        <v>816</v>
      </c>
      <c r="K34" s="82" t="s">
        <v>834</v>
      </c>
      <c r="L34" s="82" t="s">
        <v>833</v>
      </c>
      <c r="M34" s="92" t="s">
        <v>907</v>
      </c>
      <c r="N34" s="26" t="s">
        <v>771</v>
      </c>
    </row>
    <row r="35" spans="2:14" x14ac:dyDescent="0.3">
      <c r="B35" s="186" t="s">
        <v>896</v>
      </c>
      <c r="C35" s="186"/>
      <c r="D35" s="186"/>
      <c r="E35" s="186"/>
      <c r="F35" s="161">
        <f>COUNTIF([3]Matriz!$AQ:$AQ,"mucho mejor")</f>
        <v>63</v>
      </c>
      <c r="G35" s="162"/>
      <c r="H35" s="161">
        <f>COUNTIF([3]Matriz!$AQ:$AQ,"mejor")</f>
        <v>80</v>
      </c>
      <c r="I35" s="162"/>
      <c r="J35" s="65">
        <f>COUNTIF([3]Matriz!$AQ:$AQ,"igual")</f>
        <v>62</v>
      </c>
      <c r="K35" s="65">
        <f>COUNTIF([3]Matriz!$AQ:$AQ,"peor")</f>
        <v>4</v>
      </c>
      <c r="L35" s="65">
        <f>COUNTIF([3]Matriz!$AQ:$AQ,"mucho peor")</f>
        <v>9</v>
      </c>
      <c r="M35" s="65">
        <f>COUNTIF([3]Matriz!$AQ:$AQ,"No sabe/No contesta")</f>
        <v>10</v>
      </c>
      <c r="N35" s="63">
        <f t="shared" ref="N35:N40" si="5">SUM(F35:M35)</f>
        <v>228</v>
      </c>
    </row>
    <row r="36" spans="2:14" x14ac:dyDescent="0.3">
      <c r="B36" s="186"/>
      <c r="C36" s="186"/>
      <c r="D36" s="186"/>
      <c r="E36" s="186"/>
      <c r="F36" s="153">
        <f>F35/$N35</f>
        <v>0.27631578947368424</v>
      </c>
      <c r="G36" s="155"/>
      <c r="H36" s="153">
        <f>H35/$N35</f>
        <v>0.35087719298245612</v>
      </c>
      <c r="I36" s="155"/>
      <c r="J36" s="87">
        <f>J35/$N35</f>
        <v>0.27192982456140352</v>
      </c>
      <c r="K36" s="87">
        <f t="shared" ref="K36:M36" si="6">K35/$N35</f>
        <v>1.7543859649122806E-2</v>
      </c>
      <c r="L36" s="87">
        <f t="shared" si="6"/>
        <v>3.9473684210526314E-2</v>
      </c>
      <c r="M36" s="87">
        <f t="shared" si="6"/>
        <v>4.3859649122807015E-2</v>
      </c>
      <c r="N36" s="99">
        <f t="shared" si="5"/>
        <v>1</v>
      </c>
    </row>
    <row r="37" spans="2:14" x14ac:dyDescent="0.3">
      <c r="B37" s="159" t="s">
        <v>897</v>
      </c>
      <c r="C37" s="159"/>
      <c r="D37" s="159"/>
      <c r="E37" s="160"/>
      <c r="F37" s="164">
        <f>COUNTIF([3]Matriz!$AR:$AR,"mucho mejor")</f>
        <v>58</v>
      </c>
      <c r="G37" s="166"/>
      <c r="H37" s="164">
        <f>COUNTIF([3]Matriz!$AR:$AR,"mejor")</f>
        <v>70</v>
      </c>
      <c r="I37" s="166"/>
      <c r="J37" s="63">
        <f>COUNTIF([3]Matriz!$AR:$AR,"igual")</f>
        <v>70</v>
      </c>
      <c r="K37" s="63">
        <f>COUNTIF([3]Matriz!$AR:$AR,"peor")</f>
        <v>9</v>
      </c>
      <c r="L37" s="63">
        <f>COUNTIF([3]Matriz!$AR:$AR,"mucho peor")</f>
        <v>12</v>
      </c>
      <c r="M37" s="63">
        <f>COUNTIF([3]Matriz!$AR:$AR,"No sabe/No contesta")</f>
        <v>9</v>
      </c>
      <c r="N37" s="63">
        <f t="shared" si="5"/>
        <v>228</v>
      </c>
    </row>
    <row r="38" spans="2:14" x14ac:dyDescent="0.3">
      <c r="B38" s="159"/>
      <c r="C38" s="159"/>
      <c r="D38" s="159"/>
      <c r="E38" s="160"/>
      <c r="F38" s="153">
        <f>F37/$N37</f>
        <v>0.25438596491228072</v>
      </c>
      <c r="G38" s="155"/>
      <c r="H38" s="153">
        <f>H37/$N37</f>
        <v>0.30701754385964913</v>
      </c>
      <c r="I38" s="155"/>
      <c r="J38" s="62">
        <f>J37/$N37</f>
        <v>0.30701754385964913</v>
      </c>
      <c r="K38" s="62">
        <f t="shared" ref="K38:M38" si="7">K37/$N37</f>
        <v>3.9473684210526314E-2</v>
      </c>
      <c r="L38" s="62">
        <f t="shared" si="7"/>
        <v>5.2631578947368418E-2</v>
      </c>
      <c r="M38" s="62">
        <f t="shared" si="7"/>
        <v>3.9473684210526314E-2</v>
      </c>
      <c r="N38" s="99">
        <f t="shared" si="5"/>
        <v>1</v>
      </c>
    </row>
    <row r="39" spans="2:14" x14ac:dyDescent="0.3">
      <c r="B39" s="159" t="s">
        <v>899</v>
      </c>
      <c r="C39" s="159"/>
      <c r="D39" s="159"/>
      <c r="E39" s="160"/>
      <c r="F39" s="161">
        <f>COUNTIF([3]Matriz!$AS:$AS,"mucho mejor")</f>
        <v>85</v>
      </c>
      <c r="G39" s="162"/>
      <c r="H39" s="161">
        <f>COUNTIF([3]Matriz!$AS:$AS,"mejor")</f>
        <v>77</v>
      </c>
      <c r="I39" s="162"/>
      <c r="J39" s="65">
        <f>COUNTIF([3]Matriz!$AS:$AS,"igual")</f>
        <v>43</v>
      </c>
      <c r="K39" s="65">
        <f>COUNTIF([3]Matriz!$AS:$AS,"peor")</f>
        <v>5</v>
      </c>
      <c r="L39" s="65">
        <f>COUNTIF([3]Matriz!$AS:$AS,"mucho peor")</f>
        <v>9</v>
      </c>
      <c r="M39" s="65">
        <f>COUNTIF([3]Matriz!$AS:$AS,"No sabe/No contesta")</f>
        <v>9</v>
      </c>
      <c r="N39" s="63">
        <f t="shared" si="5"/>
        <v>228</v>
      </c>
    </row>
    <row r="40" spans="2:14" x14ac:dyDescent="0.3">
      <c r="B40" s="159"/>
      <c r="C40" s="159"/>
      <c r="D40" s="159"/>
      <c r="E40" s="160"/>
      <c r="F40" s="153">
        <f>F39/$N39</f>
        <v>0.37280701754385964</v>
      </c>
      <c r="G40" s="155"/>
      <c r="H40" s="153">
        <f>H39/$N39</f>
        <v>0.33771929824561403</v>
      </c>
      <c r="I40" s="155"/>
      <c r="J40" s="87">
        <f>J39/$N39</f>
        <v>0.18859649122807018</v>
      </c>
      <c r="K40" s="87">
        <f t="shared" ref="K40:M40" si="8">K39/$N39</f>
        <v>2.1929824561403508E-2</v>
      </c>
      <c r="L40" s="87">
        <f t="shared" si="8"/>
        <v>3.9473684210526314E-2</v>
      </c>
      <c r="M40" s="87">
        <f t="shared" si="8"/>
        <v>3.9473684210526314E-2</v>
      </c>
      <c r="N40" s="99">
        <f t="shared" si="5"/>
        <v>1</v>
      </c>
    </row>
  </sheetData>
  <mergeCells count="75">
    <mergeCell ref="A1:Z1"/>
    <mergeCell ref="B3:M3"/>
    <mergeCell ref="B4:E4"/>
    <mergeCell ref="B5:E6"/>
    <mergeCell ref="L5:L6"/>
    <mergeCell ref="M5:M6"/>
    <mergeCell ref="B7:E8"/>
    <mergeCell ref="L7:L8"/>
    <mergeCell ref="M7:M8"/>
    <mergeCell ref="B9:E10"/>
    <mergeCell ref="L9:L10"/>
    <mergeCell ref="M9:M10"/>
    <mergeCell ref="B11:E12"/>
    <mergeCell ref="L11:L12"/>
    <mergeCell ref="M11:M12"/>
    <mergeCell ref="N15:Y15"/>
    <mergeCell ref="N16:T16"/>
    <mergeCell ref="U16:V16"/>
    <mergeCell ref="W16:Y16"/>
    <mergeCell ref="W19:Y20"/>
    <mergeCell ref="F20:G20"/>
    <mergeCell ref="H20:I20"/>
    <mergeCell ref="B17:K17"/>
    <mergeCell ref="N17:T18"/>
    <mergeCell ref="U17:V18"/>
    <mergeCell ref="W17:Y18"/>
    <mergeCell ref="B18:E18"/>
    <mergeCell ref="F18:G18"/>
    <mergeCell ref="H18:I18"/>
    <mergeCell ref="B19:E20"/>
    <mergeCell ref="F19:G19"/>
    <mergeCell ref="H19:I19"/>
    <mergeCell ref="N19:T20"/>
    <mergeCell ref="U19:V20"/>
    <mergeCell ref="W23:Y24"/>
    <mergeCell ref="F24:G24"/>
    <mergeCell ref="H24:I24"/>
    <mergeCell ref="B21:E22"/>
    <mergeCell ref="F21:G21"/>
    <mergeCell ref="H21:I21"/>
    <mergeCell ref="N21:T22"/>
    <mergeCell ref="U21:V22"/>
    <mergeCell ref="W21:Y22"/>
    <mergeCell ref="F22:G22"/>
    <mergeCell ref="H22:I22"/>
    <mergeCell ref="B23:E24"/>
    <mergeCell ref="F23:G23"/>
    <mergeCell ref="H23:I23"/>
    <mergeCell ref="N23:T24"/>
    <mergeCell ref="U23:V24"/>
    <mergeCell ref="N25:T26"/>
    <mergeCell ref="U25:V26"/>
    <mergeCell ref="W25:Y26"/>
    <mergeCell ref="N27:T28"/>
    <mergeCell ref="U27:V28"/>
    <mergeCell ref="W27:Y28"/>
    <mergeCell ref="B33:N33"/>
    <mergeCell ref="B34:E34"/>
    <mergeCell ref="F34:G34"/>
    <mergeCell ref="H34:I34"/>
    <mergeCell ref="B35:E36"/>
    <mergeCell ref="F35:G35"/>
    <mergeCell ref="H35:I35"/>
    <mergeCell ref="F36:G36"/>
    <mergeCell ref="H36:I36"/>
    <mergeCell ref="B39:E40"/>
    <mergeCell ref="F39:G39"/>
    <mergeCell ref="H39:I39"/>
    <mergeCell ref="F40:G40"/>
    <mergeCell ref="H40:I40"/>
    <mergeCell ref="B37:E38"/>
    <mergeCell ref="F37:G37"/>
    <mergeCell ref="H37:I37"/>
    <mergeCell ref="F38:G38"/>
    <mergeCell ref="H38:I3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Matriz</vt:lpstr>
      <vt:lpstr>CODIFICACIÓN</vt:lpstr>
      <vt:lpstr>ANÁLISIS GENERAL</vt:lpstr>
      <vt:lpstr>ANÁLISIS PRESENCIAL</vt:lpstr>
      <vt:lpstr>ANÁLISIS TELEFONICA</vt:lpstr>
      <vt:lpstr>ANÁLISIS ONLINE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Juanma</dc:creator>
  <cp:lastModifiedBy>M Jesús Gallego San Miguel</cp:lastModifiedBy>
  <cp:lastPrinted>2018-02-08T12:26:19Z</cp:lastPrinted>
  <dcterms:created xsi:type="dcterms:W3CDTF">2017-11-09T21:14:12Z</dcterms:created>
  <dcterms:modified xsi:type="dcterms:W3CDTF">2018-02-16T07:44:17Z</dcterms:modified>
</cp:coreProperties>
</file>