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filterPrivacy="1" defaultThemeVersion="166925"/>
  <xr:revisionPtr revIDLastSave="0" documentId="14_{3DB86CDF-EF2A-463D-95C7-61BD1A8290A2}" xr6:coauthVersionLast="47" xr6:coauthVersionMax="47" xr10:uidLastSave="{00000000-0000-0000-0000-000000000000}"/>
  <bookViews>
    <workbookView xWindow="-120" yWindow="-120" windowWidth="29040" windowHeight="15720" xr2:uid="{CA3A72F2-774A-41E3-A0E8-781B3CC129F0}"/>
  </bookViews>
  <sheets>
    <sheet name="Ficha técnica" sheetId="1" r:id="rId1"/>
    <sheet name="Distribución muestral" sheetId="3" r:id="rId2"/>
    <sheet name="Trabajo de campo" sheetId="2" r:id="rId3"/>
  </sheets>
  <definedNames>
    <definedName name="_xlnm._FilterDatabase" localSheetId="0" hidden="1">'Ficha técnica'!$A$1:$E$1</definedName>
    <definedName name="_xlnm._FilterDatabase" localSheetId="2" hidden="1">'Trabajo de campo'!$A$1:$I$337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 i="3" l="1"/>
  <c r="D253" i="2"/>
  <c r="F253" i="2" s="1"/>
  <c r="D252" i="2"/>
  <c r="F252" i="2" s="1"/>
  <c r="D251" i="2"/>
  <c r="F251" i="2" s="1"/>
  <c r="D250" i="2"/>
  <c r="F250" i="2" s="1"/>
  <c r="D249" i="2"/>
  <c r="F249" i="2" s="1"/>
  <c r="D248" i="2"/>
  <c r="F248" i="2" s="1"/>
  <c r="D247" i="2"/>
  <c r="F247" i="2" s="1"/>
  <c r="D246" i="2"/>
  <c r="F246" i="2" s="1"/>
  <c r="D245" i="2"/>
  <c r="F245" i="2" s="1"/>
  <c r="D244" i="2"/>
  <c r="F244" i="2" s="1"/>
  <c r="D243" i="2"/>
  <c r="F243" i="2" s="1"/>
  <c r="D242" i="2"/>
  <c r="F242" i="2" s="1"/>
  <c r="D241" i="2"/>
  <c r="F241" i="2" s="1"/>
  <c r="D240" i="2"/>
  <c r="F240" i="2" s="1"/>
  <c r="D239" i="2"/>
  <c r="F239" i="2" s="1"/>
  <c r="D238" i="2"/>
  <c r="F238" i="2" s="1"/>
  <c r="D237" i="2"/>
  <c r="F237" i="2" s="1"/>
  <c r="D236" i="2"/>
  <c r="F236" i="2" s="1"/>
  <c r="D235" i="2"/>
  <c r="F235" i="2" s="1"/>
  <c r="D234" i="2"/>
  <c r="F234" i="2" s="1"/>
  <c r="D233" i="2"/>
  <c r="F233" i="2" s="1"/>
  <c r="D232" i="2"/>
  <c r="F232" i="2" s="1"/>
  <c r="D231" i="2"/>
  <c r="F231" i="2" s="1"/>
  <c r="D230" i="2"/>
  <c r="F230" i="2" s="1"/>
  <c r="D229" i="2"/>
  <c r="F229" i="2" s="1"/>
  <c r="D228" i="2"/>
  <c r="F228" i="2" s="1"/>
  <c r="D227" i="2"/>
  <c r="D226" i="2"/>
  <c r="F226" i="2" s="1"/>
  <c r="D225" i="2"/>
  <c r="F225" i="2" s="1"/>
  <c r="D224" i="2"/>
  <c r="D223" i="2"/>
  <c r="F223" i="2" s="1"/>
  <c r="D222" i="2"/>
  <c r="F222" i="2" s="1"/>
  <c r="D221" i="2"/>
  <c r="F221" i="2" s="1"/>
  <c r="D220" i="2"/>
  <c r="F220" i="2" s="1"/>
  <c r="D219" i="2"/>
  <c r="F219" i="2" s="1"/>
  <c r="D218" i="2"/>
  <c r="F218" i="2" s="1"/>
  <c r="D217" i="2"/>
  <c r="F217" i="2" s="1"/>
  <c r="D216" i="2"/>
  <c r="F216" i="2" s="1"/>
  <c r="D215" i="2"/>
  <c r="F215" i="2" s="1"/>
  <c r="D214" i="2"/>
  <c r="F214" i="2" s="1"/>
  <c r="D213" i="2"/>
  <c r="F213" i="2" s="1"/>
  <c r="D212" i="2"/>
  <c r="F212" i="2" s="1"/>
  <c r="F227" i="2"/>
  <c r="F224" i="2"/>
  <c r="F211" i="2"/>
  <c r="F210" i="2"/>
  <c r="F209" i="2"/>
  <c r="F208" i="2"/>
  <c r="F207" i="2"/>
  <c r="F206" i="2"/>
  <c r="F205" i="2"/>
  <c r="F204" i="2"/>
  <c r="F203" i="2"/>
  <c r="F202" i="2"/>
  <c r="F201" i="2"/>
  <c r="F200" i="2"/>
  <c r="F199" i="2"/>
  <c r="F198" i="2"/>
  <c r="F197" i="2"/>
  <c r="F196" i="2"/>
  <c r="F195" i="2"/>
  <c r="F194" i="2"/>
  <c r="F193" i="2"/>
  <c r="F192" i="2"/>
  <c r="F191" i="2"/>
  <c r="F190" i="2"/>
  <c r="F189" i="2"/>
  <c r="F188" i="2"/>
  <c r="F187" i="2"/>
  <c r="F186" i="2"/>
  <c r="F185" i="2"/>
  <c r="F184" i="2"/>
  <c r="F183" i="2"/>
  <c r="F182" i="2"/>
  <c r="F181" i="2"/>
  <c r="F180" i="2"/>
  <c r="F179" i="2"/>
  <c r="F178" i="2"/>
  <c r="F177" i="2"/>
  <c r="F176" i="2"/>
  <c r="F175" i="2"/>
  <c r="F174" i="2"/>
  <c r="F173" i="2"/>
  <c r="F172" i="2"/>
  <c r="F171" i="2"/>
  <c r="F170" i="2"/>
</calcChain>
</file>

<file path=xl/sharedStrings.xml><?xml version="1.0" encoding="utf-8"?>
<sst xmlns="http://schemas.openxmlformats.org/spreadsheetml/2006/main" count="3555" uniqueCount="179">
  <si>
    <t>Bloque:</t>
  </si>
  <si>
    <t>Año:</t>
  </si>
  <si>
    <t>Edición:</t>
  </si>
  <si>
    <t>Tipo de estudio</t>
  </si>
  <si>
    <t>Estudio general de opinión</t>
  </si>
  <si>
    <t>Distritos</t>
  </si>
  <si>
    <t>Título del estudio</t>
  </si>
  <si>
    <t>Órgano promotor</t>
  </si>
  <si>
    <t>Objetivo del estudio</t>
  </si>
  <si>
    <t>Universo</t>
  </si>
  <si>
    <t>Personas de 16 años o más, que sean residentes en la ciudad de Madrid desde al menos 6 meses antes de la fecha de la realización de la encuesta, estén empadronados o no, y que vivan habitualmente en la ciudad</t>
  </si>
  <si>
    <t>Tamaño muestral</t>
  </si>
  <si>
    <t>Error de muestreo</t>
  </si>
  <si>
    <t>Procedimiento de muestreo</t>
  </si>
  <si>
    <t>Muestreo aleatorio estratificado por distrito, sección censal (según nivel socioeconómico) y estableciendo cuotas por edad y sexo según Padrón de Habitantes</t>
  </si>
  <si>
    <t>Ponderación</t>
  </si>
  <si>
    <t>Los resultados se muestran ponderados por distrito, sexo y edad, según Padrón de Habitantes</t>
  </si>
  <si>
    <t>Método de recogida</t>
  </si>
  <si>
    <t>Encuesta telefónica a teléfonos fijos y móviles de la ciudad (7.446) y encuesta autoadministrada en línea (1.147), recogiendo la información en soporte electrónico en ambos casos</t>
  </si>
  <si>
    <t>Periodo de recogida de la información</t>
  </si>
  <si>
    <t>El trabajo de campo se realizó del 19 de septiembre al 30 de octubre de 2025</t>
  </si>
  <si>
    <t>Expediente</t>
  </si>
  <si>
    <t>300/2023/00084 - Plurianual 2023 - 2024 (prorrogado 2025-2026). Empresa adjudicataria Ikerfel. Importe de adjudicación: 184.000 euros + 21%IVA = 222.640.- euros</t>
  </si>
  <si>
    <t>Total hogares llamados (Total incidencias + Encuestados)</t>
  </si>
  <si>
    <t>Total incidencias (Negativas a responder + Resto de incidencias)</t>
  </si>
  <si>
    <t>Negativas a responder</t>
  </si>
  <si>
    <t>Resto de incidencias</t>
  </si>
  <si>
    <t>Centro</t>
  </si>
  <si>
    <t>Arganzuela</t>
  </si>
  <si>
    <t>Retiro</t>
  </si>
  <si>
    <t>Salamanca</t>
  </si>
  <si>
    <t>Chamartín</t>
  </si>
  <si>
    <t>Tetuán</t>
  </si>
  <si>
    <t>Chamberí</t>
  </si>
  <si>
    <t>Fuencarral-El Pardo</t>
  </si>
  <si>
    <t>Moncloa-Aravaca</t>
  </si>
  <si>
    <t>Latina</t>
  </si>
  <si>
    <t>Carabanchel</t>
  </si>
  <si>
    <t>Usera</t>
  </si>
  <si>
    <t>Puente de Vallecas</t>
  </si>
  <si>
    <t>Moratalaz</t>
  </si>
  <si>
    <t>Ciudad Lineal</t>
  </si>
  <si>
    <t>Hortaleza</t>
  </si>
  <si>
    <t>Villaverde</t>
  </si>
  <si>
    <t>Villa de Vallecas</t>
  </si>
  <si>
    <t>Vicálvaro</t>
  </si>
  <si>
    <t>San Blas-Canillejas</t>
  </si>
  <si>
    <t>Barajas</t>
  </si>
  <si>
    <t>* Porcentaje de la población residente en cada distrito sobre el total de la población de la ciudad de Madrid</t>
  </si>
  <si>
    <t>Distrito</t>
  </si>
  <si>
    <t>Encuesta telefónica a teléfonos fijos y móviles de la ciudad (7.505) y encuesta autoadministrada en línea (1.006), recogiendo la información en soporte electrónico en ambos casos</t>
  </si>
  <si>
    <t>El trabajo de campo se realizó del 25 de septiembre al 29 de octubre de 2024</t>
  </si>
  <si>
    <t>Ciudad</t>
  </si>
  <si>
    <t>ND</t>
  </si>
  <si>
    <t>Encuesta de Calidad de Vida y Satisfacción con los Servicios Públicos de la Ciudad de Madrid (1er semestre 2024)</t>
  </si>
  <si>
    <t>Personas de 16 años o más, que sean residentes en la ciudad de Madrid desde al menos 6 meses antes de la fecha de la realización de la encuesta, estén empadronados o no</t>
  </si>
  <si>
    <r>
      <t xml:space="preserve">Para un nivel de confianza del 95,5% (dos sigmas) y p=q=50%, el error real máximo es de: </t>
    </r>
    <r>
      <rPr>
        <sz val="10"/>
        <color theme="1"/>
        <rFont val="Calibri"/>
        <family val="2"/>
      </rPr>
      <t>± 2,6% para la muestra del municipio de Madrid</t>
    </r>
  </si>
  <si>
    <t>Muestreo de afijación proporcional por tipo de hogar de la ciudad de Madrid (6 tipologías) según las cifras de la Encuesta Continua de Hogares de 2020 y a las personas informantes se la selecciona atendiendo a la distribución de las últimas cifras del Padrón por los criterios de sexo, edad y distrito</t>
  </si>
  <si>
    <t>Los resultados se muestran ponderados por género, edad y distrito según datos del Padrón de Habitantes</t>
  </si>
  <si>
    <t>Encuesta telefónica a teléfonos fijos y móviles de la ciudad y encuesta autoadministrada en línea, recogiendo la información en soporte electrónico en ambos casos</t>
  </si>
  <si>
    <t>El trabajo de campo se realizó del 28 de febrero al 1 de abril de 2024</t>
  </si>
  <si>
    <t>Encuesta de Calidad de Vida y Satisfacción con los Servicios Públicos de la Ciudad de Madrid 2023- Distrital</t>
  </si>
  <si>
    <t>Encuesta telefónica a teléfonos fijos y móviles de la ciudad (7.509) y encuesta autoadministrada en línea (1.000), recogiendo la información en soporte electrónico en ambos casos</t>
  </si>
  <si>
    <t>El trabajo de campo se realizó del 28 de noviembre de 2023 al 12 de enero de 2024</t>
  </si>
  <si>
    <t>Encuesta de Calidad de Vida y Satisfacción con los Servicios Públicos de la Ciudad de Madrid 2022-Distrital</t>
  </si>
  <si>
    <t>Los resultados se muestran ponderados por distrito, género y edad, según Padrón de Habitantes</t>
  </si>
  <si>
    <t>Encuesta telefónica a teléfonos fijos y móviles de la ciudad, recogiendo la información en soporte electrónico</t>
  </si>
  <si>
    <t>El trabajo de campo se realizó del 26 de septiembre al 26 de octubre de 2022</t>
  </si>
  <si>
    <t>Encuesta de Calidad de Vida y Satisfacción con los Servicios Públicos de la Ciudad de Madrid (1er semestre 2022)</t>
  </si>
  <si>
    <t>Personas de 16 años o más, que sean residentes en la ciudad de Madrid desde al menos 6 meses antes de la fecha de la realización de la encuesta, estén empadronados o no, y que vivan habitualmente en la ciudad con una persona de 18 años o más en el mismo hogar</t>
  </si>
  <si>
    <r>
      <t xml:space="preserve">Para un nivel de confianza del 95,5% (dos sigmas) y p=q=50%, el error real máximo es de: </t>
    </r>
    <r>
      <rPr>
        <sz val="10"/>
        <color theme="1"/>
        <rFont val="Calibri"/>
        <family val="2"/>
      </rPr>
      <t>± 2,5% para la muestra del municipio de Madrid</t>
    </r>
  </si>
  <si>
    <t>Muestreo de afijación proporcional por tipo de hogar de la ciudad de Madrid (6 tiplogías) según las cifras de la Encuesta Coninua de Hogares de 2019 y a las personas informantes se la selecciona atendiendo a la distribución de las últimas cifras del Padrón por los criterios de sexo, edad y distrito</t>
  </si>
  <si>
    <t>Los resultados se muestran ponderados por tipo de hogar, género, edad y distrito según los datos del Padrón de Habitantes</t>
  </si>
  <si>
    <t>El trabajo de campo se realizó del 30 de mayo al 24 de junio de 2022</t>
  </si>
  <si>
    <t>300/2021/00328. Empresa adjudicataria SIGMADOS. Importe de adjudicación: 88.765,82 euros + 18.640,82 de IVA = total 107.406,64.- euros</t>
  </si>
  <si>
    <t>300/2023/00084 - Plurianual 2023 - 2024. Empresa adjudicataria Ikerfel. Importe de adjudicación: 184.000 euros + 21%IVA = 222.640.- euros</t>
  </si>
  <si>
    <t>Encuesta de Calidad de Vida y Satisfacción con los Servicios Públicos de la Ciudad de Madrid 2024- Distrital</t>
  </si>
  <si>
    <t>Encuesta de Calidad de Vida y Satisfacción con los Servicios Públicos de la Ciudad de Madrid 2021</t>
  </si>
  <si>
    <r>
      <t xml:space="preserve">Para un nivel de confianza del 95,5% (dos sigmas) y p=q=50%, el error real máximo es de: </t>
    </r>
    <r>
      <rPr>
        <sz val="10"/>
        <color theme="1"/>
        <rFont val="Calibri"/>
        <family val="2"/>
      </rPr>
      <t xml:space="preserve">± 1,08% para la muestra del municipio de Madrid / </t>
    </r>
    <r>
      <rPr>
        <sz val="10"/>
        <color theme="1"/>
        <rFont val="Calibri"/>
        <family val="2"/>
        <scheme val="minor"/>
      </rPr>
      <t>±</t>
    </r>
    <r>
      <rPr>
        <sz val="10"/>
        <color theme="1"/>
        <rFont val="Calibri"/>
        <family val="2"/>
      </rPr>
      <t xml:space="preserve"> 4,9% para la muestra de cada distrito</t>
    </r>
  </si>
  <si>
    <t>Muestreo aleatorio estratificado por distrito, sección censal (según nivel socioeconómico) y estableciendo cuotas por edad y género según Padrón de Habitantes</t>
  </si>
  <si>
    <t>Los resultados se muestran ponderados por distrito, género y edad, según Padrón de Habitantes a 1 de enero de 2021</t>
  </si>
  <si>
    <t>El trabajo de campo se realizó del 22 de noviembre de 2021 al 4 de enero de 2022</t>
  </si>
  <si>
    <t>300/2021/00328. Empresa adjudicataria SIGMADOS. Importe de adjudicación: 70.684,18 euros + 14.843,68 de IVA = total 85.527,86.- euros</t>
  </si>
  <si>
    <r>
      <t xml:space="preserve">Para un nivel de confianza del 95,5% (dos sigmas) y p=q=50%, el error real máximo es de: </t>
    </r>
    <r>
      <rPr>
        <sz val="10"/>
        <color theme="1"/>
        <rFont val="Calibri"/>
        <family val="2"/>
      </rPr>
      <t xml:space="preserve">± 1,1% para la muestra del municipio de Madrid / </t>
    </r>
    <r>
      <rPr>
        <sz val="10"/>
        <color theme="1"/>
        <rFont val="Calibri"/>
        <family val="2"/>
        <scheme val="minor"/>
      </rPr>
      <t>±</t>
    </r>
    <r>
      <rPr>
        <sz val="10"/>
        <color theme="1"/>
        <rFont val="Calibri"/>
        <family val="2"/>
      </rPr>
      <t xml:space="preserve"> 4,9% para muestra de cada distrito</t>
    </r>
  </si>
  <si>
    <t>Encuesta de Calidad de Vida y Satisfacción con los Servicios Públicos de la Ciudad de Madrid 2019</t>
  </si>
  <si>
    <t>Personas de 18 años o más, que lleven viviendo en Madrid al menos 6 meses con anterioridad a la fecha de la encuesta</t>
  </si>
  <si>
    <r>
      <t xml:space="preserve">Para un nivel de confianza del 95,5% (dos sigmas) y p=q=0,5, el error muestral es de: </t>
    </r>
    <r>
      <rPr>
        <sz val="10"/>
        <rFont val="Calibri"/>
        <family val="2"/>
      </rPr>
      <t xml:space="preserve">± 1,08% para el conjunto de la muestra y del </t>
    </r>
    <r>
      <rPr>
        <sz val="10"/>
        <rFont val="Calibri"/>
        <family val="2"/>
        <scheme val="minor"/>
      </rPr>
      <t>±</t>
    </r>
    <r>
      <rPr>
        <sz val="10"/>
        <rFont val="Calibri"/>
        <family val="2"/>
      </rPr>
      <t xml:space="preserve"> 5% para cada uno de los distritos, en el supuesto de muestreo aleatorio simple</t>
    </r>
  </si>
  <si>
    <t>Muestreo estratificado por distrito, tipología de secciones (según variable socio económica) y cuotas por edad y sexo de los informantes. Afijación uniforme por distritos</t>
  </si>
  <si>
    <t>Por distrito, tipología de secciones, edad y sexo según las cifras del Padrón de diciembre de 2018</t>
  </si>
  <si>
    <t>Mediante cuestionario electrónico estructurado y precodificado con dos preguntas de respuesta abierta, cumplimentado personalmente en el domicilio del informante</t>
  </si>
  <si>
    <t>El trabajo de campo se realizó del 4 de febrero al 5 de abril de 2019</t>
  </si>
  <si>
    <t>300/2018/01108. Empresa adjudicataria Investigación, Planificación y Desarrollo S.A. Importe de adjudicación: 105.750,64 euros (sin IVA) y 127.958,27 euros (con IVA)</t>
  </si>
  <si>
    <t>Encuesta de Calidad de Vida y Satisfacción con los Servicios Públicos de la Ciudad de Madrid 2017</t>
  </si>
  <si>
    <r>
      <t xml:space="preserve">Para un nivel de confianza del 95,5% (dos sigmas) y p=q=0,5 el error real máximo es de: </t>
    </r>
    <r>
      <rPr>
        <sz val="10"/>
        <rFont val="Calibri"/>
        <family val="2"/>
      </rPr>
      <t xml:space="preserve">± 1,82% para el conjunto de la muestra y del </t>
    </r>
    <r>
      <rPr>
        <sz val="10"/>
        <rFont val="Calibri"/>
        <family val="2"/>
        <scheme val="minor"/>
      </rPr>
      <t>±</t>
    </r>
    <r>
      <rPr>
        <sz val="10"/>
        <rFont val="Calibri"/>
        <family val="2"/>
      </rPr>
      <t xml:space="preserve"> 8,45% para cada uno de los distritos, en el supuesto de muestreo aleatorio simple</t>
    </r>
  </si>
  <si>
    <t>Muestreo estratificado por distrito, tipología de secciones (según variable socio económica) y cuotas por edad y sexo, a través del procedimiento de rutas aleatorias. Afijación aproporcional por distritos</t>
  </si>
  <si>
    <t>Por distrito, tipología de secciones, edad y sexo según cifras de Padrón a 31 de octubre de 2017</t>
  </si>
  <si>
    <t>Mediante cuestionario electrónico estructurado y precodificado con dos preguntas de respuesta abierta, cumplimentado personalmente en el domicilio de las personas encuestadas</t>
  </si>
  <si>
    <t>El trabajo de campo se realizó del 2 de octubre al 27 de noviembre de 2017</t>
  </si>
  <si>
    <t>300/2017/00169. Empresa adjudicataria Dephimática S.L. Importe de adjudicación: 58.798,79 euros (sin IVA) 71.146,54 euros (con IVA)</t>
  </si>
  <si>
    <t>Encuesta de Calidad de Vida y Satisfacción con los Servicios Públicos de la Ciudad de Madrid 2016</t>
  </si>
  <si>
    <t>Personas mayores de 16 años que lleven viviendo en Madrid al menos 6 meses con anterioridad a la fecha de la encuesta</t>
  </si>
  <si>
    <r>
      <t xml:space="preserve">Para un nivel de confianza del 95,5% (dos sigmas) y p=q=0,5 el error muestral es de: </t>
    </r>
    <r>
      <rPr>
        <sz val="10"/>
        <rFont val="Calibri"/>
        <family val="2"/>
      </rPr>
      <t xml:space="preserve">± 1,08% para el conjunto de la muestra y del </t>
    </r>
    <r>
      <rPr>
        <sz val="10"/>
        <rFont val="Calibri"/>
        <family val="2"/>
        <scheme val="minor"/>
      </rPr>
      <t>±</t>
    </r>
    <r>
      <rPr>
        <sz val="10"/>
        <rFont val="Calibri"/>
        <family val="2"/>
      </rPr>
      <t xml:space="preserve"> 5,0% para cada uno de los distritos, en el supuesto de muestreo aleatorio simple</t>
    </r>
  </si>
  <si>
    <t>Muestreo estratificado por distrito, tipología de secciones (según variable socio económica) y cuotas por edad y sexo de las personas informantes, a través del procedimiento de rutas aleatorias. Afijación aproporcional por distrito</t>
  </si>
  <si>
    <t>Mediante cuestionario electrónico estructurado y precodificado con dos preguntas de respuesta abierta, cumplimentado personalmente en el domicilio de la persona encuestada</t>
  </si>
  <si>
    <t>El trabajo de campo se realizó del 6 de septiembre al 18 de noviembre de 2016. El pretest se realizó del 28 de agosto al 2 de septiembre de 2016</t>
  </si>
  <si>
    <t>Por distrito, tipología de secciones, edad y sexo según cifras de Padrón a junio de 2016</t>
  </si>
  <si>
    <t>300/2015/01539. Empresa adjudicataria Dephimática S.L. Importe de adjudicación: 120.315,50 euros (sin IVA) 145.581,75.- euros (con IVA)</t>
  </si>
  <si>
    <t>Encuesta de Calidad de Vida y Satisfacción con los Servicios Públicos de la Ciudad de Madrid 2014</t>
  </si>
  <si>
    <t>Dirección General de Calidad y Atención al Ciudadano. Área de Gobierno de Economía, Hacienda y Administración Pública</t>
  </si>
  <si>
    <r>
      <t xml:space="preserve">Para un nivel de confianza del 95,5% (dos sigmas) y p=q=0,5 el error muestral es de: </t>
    </r>
    <r>
      <rPr>
        <sz val="10"/>
        <rFont val="Calibri"/>
        <family val="2"/>
      </rPr>
      <t xml:space="preserve">± 2,0% para el conjunto de la muestra y del </t>
    </r>
    <r>
      <rPr>
        <sz val="10"/>
        <rFont val="Calibri"/>
        <family val="2"/>
        <scheme val="minor"/>
      </rPr>
      <t>±</t>
    </r>
    <r>
      <rPr>
        <sz val="10"/>
        <rFont val="Calibri"/>
        <family val="2"/>
      </rPr>
      <t xml:space="preserve"> 9,12% para cada uno de los distritos, en el supuesto de muestreo aleatorio simple</t>
    </r>
  </si>
  <si>
    <t>Procedimiento por rutas aleatorias. Muestreo estratificado por distrito, sección censal y cuotas por edad y sexo. Afijación aproporcional por distrito</t>
  </si>
  <si>
    <t>Mediante cuestionario electrónico estructurado y precodificado con dos preguntas de respuesta abierta, administrado personalmente en el domicilio del informante y recogido en soporte electrónico</t>
  </si>
  <si>
    <t>El trabajo de campo se realizó del 9 de mayo al 30 de junio de 2014. El pretest se realizó del 21 al 25 de abril de 2014</t>
  </si>
  <si>
    <t>300/2013/01448. Procedimiento por concurso abierto. Empresa adjudicataria IMAGINA T EUROPA-SIGMADOS, S.L. Importe de adjudicación: 44.649 euros (IVA incluido)</t>
  </si>
  <si>
    <t>Encuesta de Calidad de Vida y Satisfacción con los Servicios Públicos de la Ciudad de Madrid 2012</t>
  </si>
  <si>
    <t>Mediante cuestionario electrónico estructurado y precodificado con dos preguntas de respuesta abierta, administrado personalmente en el domicilio del informante y recogido en soporte papel</t>
  </si>
  <si>
    <t>El trabajo de campo se realizó del 14 de mayo al 29 de junio de 2012. El pretest se realizó del 16 al 20 de abril de 2012</t>
  </si>
  <si>
    <t>300/2011/02177. Procedimiento negociado sin publicidad. Empresa adjudicataria TECEL ESTUDIOS S.A. Importe de adjudicación: 58.646.- euros (IVA incluido-18%)</t>
  </si>
  <si>
    <t>Encuesta de Calidad de Vida y Satisfacción con los Servicios Públicos de la Ciudad de Madrid 2009</t>
  </si>
  <si>
    <t>Residentes en la ciudad de Madrid, desde hace más de seis meses, mayores de 16 años</t>
  </si>
  <si>
    <t>El trabajo de campo se realizó del 10 de septiembre al 22 de octubre de 2009</t>
  </si>
  <si>
    <t>Entrevista personal a residentes en domicilios seleccionados mediante rutas aleatorias (máximo 15 entrevistas por ruta)</t>
  </si>
  <si>
    <t>Aleatorio estratificado por distritos. Las unidades de primera etapa han sido los distritos; las de segunda, las secciones censales que han sido seleccionadas aleatoriamente y las unidades de última etapa, los individuos seleccionados por cuotas de edad y género</t>
  </si>
  <si>
    <t>Se ha llevado una ponderación de los datos en base a los datos contenidos en el Padrón Municipal de Habitantes del INE a 1 de enero de 2009, para asignar a cada distrito su peso real sobre el total de la población de la ciudad de Madrid</t>
  </si>
  <si>
    <t>300/2009/00365. Empresa adjudicataria Quota Research. Importe de adjudicación: 69.000.- euros (IVA incluido)</t>
  </si>
  <si>
    <t>Encuesta de Calidad de Vida y Satisfacción con los Servicios Públicos de la Ciudad de Madrid 2008</t>
  </si>
  <si>
    <r>
      <t xml:space="preserve">Para un nivel de confianza del 95,5% (dos sigmas) y p=q=0,5 el error muestral es de: </t>
    </r>
    <r>
      <rPr>
        <sz val="10"/>
        <rFont val="Calibri"/>
        <family val="2"/>
      </rPr>
      <t>± 2,0% para el conjunto de la muestra y en el supuesto de muestreo aleatorio simple</t>
    </r>
  </si>
  <si>
    <t>Procedimiento por rutas aleatorias. Muestreo estratificado por distrito, sección censal y cuotas por edad y sexo. Afijación proporcional por distrito</t>
  </si>
  <si>
    <t>Mediante cuestionario estructurado y precodificado con algunas preguntas de respuesta abierta, administrado personalmente en el domicilio del informante y recogido en soporte papel</t>
  </si>
  <si>
    <t>El trabajo de campo se realizó del 4 de junio al 11 de julio de 2008</t>
  </si>
  <si>
    <t>Encuesta de Calidad de Vida y Satisfacción con los Servicios Públicos de la Ciudad de Madrid 2007</t>
  </si>
  <si>
    <t>Personas mayores de 18 años que lleven viviendo en Madrid al menos 6 meses con anterioridad a la fecha de la encuesta</t>
  </si>
  <si>
    <t>El trabajo de campo se realizó del 17 de septiembre al 29 de octubre de 2007</t>
  </si>
  <si>
    <t>Encuesta de Calidad de Vida y Satisfacción con los Servicios Públicos de la Ciudad de Madrid 2006</t>
  </si>
  <si>
    <t>El trabajo de campo se realizó del 3 de octubre al 27 de noviembre de 2006</t>
  </si>
  <si>
    <t>Encuesta de Calidad de Vida y Satisfacción con los Servicios Públicos de la Ciudad de Madrid 2025 - Distrital</t>
  </si>
  <si>
    <r>
      <rPr>
        <b/>
        <sz val="10"/>
        <rFont val="Calibri"/>
        <family val="2"/>
        <scheme val="minor"/>
      </rPr>
      <t>2.520</t>
    </r>
    <r>
      <rPr>
        <sz val="10"/>
        <rFont val="Calibri"/>
        <family val="2"/>
        <scheme val="minor"/>
      </rPr>
      <t xml:space="preserve"> personas encuestadas, 120 por distrito</t>
    </r>
  </si>
  <si>
    <t>Ficha Técnica</t>
  </si>
  <si>
    <t>Elemento:</t>
  </si>
  <si>
    <t>Dato:</t>
  </si>
  <si>
    <t>Trabajo de campo</t>
  </si>
  <si>
    <r>
      <rPr>
        <b/>
        <sz val="10"/>
        <color theme="1"/>
        <rFont val="Calibri"/>
        <family val="2"/>
        <scheme val="minor"/>
      </rPr>
      <t>8.893</t>
    </r>
    <r>
      <rPr>
        <sz val="10"/>
        <color theme="1"/>
        <rFont val="Calibri"/>
        <family val="2"/>
        <scheme val="minor"/>
      </rPr>
      <t xml:space="preserve"> personas encuestadas, aproximadamente 400 por distrito</t>
    </r>
  </si>
  <si>
    <r>
      <rPr>
        <b/>
        <sz val="10"/>
        <color theme="1"/>
        <rFont val="Calibri"/>
        <family val="2"/>
        <scheme val="minor"/>
      </rPr>
      <t>8.511</t>
    </r>
    <r>
      <rPr>
        <sz val="10"/>
        <color theme="1"/>
        <rFont val="Calibri"/>
        <family val="2"/>
        <scheme val="minor"/>
      </rPr>
      <t xml:space="preserve"> personas encuestadas, aproximadamente 400 por distrito</t>
    </r>
  </si>
  <si>
    <r>
      <rPr>
        <b/>
        <sz val="10"/>
        <color theme="1"/>
        <rFont val="Calibri"/>
        <family val="2"/>
        <scheme val="minor"/>
      </rPr>
      <t>1.504</t>
    </r>
    <r>
      <rPr>
        <sz val="10"/>
        <color theme="1"/>
        <rFont val="Calibri"/>
        <family val="2"/>
        <scheme val="minor"/>
      </rPr>
      <t xml:space="preserve"> personas encuestadas</t>
    </r>
  </si>
  <si>
    <r>
      <rPr>
        <b/>
        <sz val="10"/>
        <color theme="1"/>
        <rFont val="Calibri"/>
        <family val="2"/>
        <scheme val="minor"/>
      </rPr>
      <t>8.509</t>
    </r>
    <r>
      <rPr>
        <sz val="10"/>
        <color theme="1"/>
        <rFont val="Calibri"/>
        <family val="2"/>
        <scheme val="minor"/>
      </rPr>
      <t xml:space="preserve"> personas encuestadas, aproximadamente 400 por distrito</t>
    </r>
  </si>
  <si>
    <r>
      <rPr>
        <b/>
        <sz val="10"/>
        <color theme="1"/>
        <rFont val="Calibri"/>
        <family val="2"/>
        <scheme val="minor"/>
      </rPr>
      <t>8.501</t>
    </r>
    <r>
      <rPr>
        <sz val="10"/>
        <color theme="1"/>
        <rFont val="Calibri"/>
        <family val="2"/>
        <scheme val="minor"/>
      </rPr>
      <t xml:space="preserve"> personas encuestadas, aproximadamente 400 por distrito</t>
    </r>
  </si>
  <si>
    <r>
      <rPr>
        <b/>
        <sz val="10"/>
        <color theme="1"/>
        <rFont val="Calibri"/>
        <family val="2"/>
        <scheme val="minor"/>
      </rPr>
      <t>1.505</t>
    </r>
    <r>
      <rPr>
        <sz val="10"/>
        <color theme="1"/>
        <rFont val="Calibri"/>
        <family val="2"/>
        <scheme val="minor"/>
      </rPr>
      <t xml:space="preserve"> personas encuestadas</t>
    </r>
  </si>
  <si>
    <r>
      <rPr>
        <b/>
        <sz val="10"/>
        <color theme="1"/>
        <rFont val="Calibri"/>
        <family val="2"/>
        <scheme val="minor"/>
      </rPr>
      <t>8.515</t>
    </r>
    <r>
      <rPr>
        <sz val="10"/>
        <color theme="1"/>
        <rFont val="Calibri"/>
        <family val="2"/>
        <scheme val="minor"/>
      </rPr>
      <t xml:space="preserve"> personas encuestadas, aproximadamente 400 por distrito</t>
    </r>
  </si>
  <si>
    <r>
      <rPr>
        <b/>
        <sz val="10"/>
        <rFont val="Calibri"/>
        <family val="2"/>
        <scheme val="minor"/>
      </rPr>
      <t>8.578</t>
    </r>
    <r>
      <rPr>
        <sz val="10"/>
        <rFont val="Calibri"/>
        <family val="2"/>
        <scheme val="minor"/>
      </rPr>
      <t xml:space="preserve"> personas encuestadas, aproximadamente 400 por distrito</t>
    </r>
  </si>
  <si>
    <r>
      <rPr>
        <b/>
        <sz val="10"/>
        <rFont val="Calibri"/>
        <family val="2"/>
        <scheme val="minor"/>
      </rPr>
      <t>3.003</t>
    </r>
    <r>
      <rPr>
        <sz val="10"/>
        <rFont val="Calibri"/>
        <family val="2"/>
        <scheme val="minor"/>
      </rPr>
      <t xml:space="preserve"> personas encuestadas, aproximadamente 140 por distrito</t>
    </r>
  </si>
  <si>
    <r>
      <rPr>
        <b/>
        <sz val="10"/>
        <rFont val="Calibri"/>
        <family val="2"/>
        <scheme val="minor"/>
      </rPr>
      <t>8.537</t>
    </r>
    <r>
      <rPr>
        <sz val="10"/>
        <rFont val="Calibri"/>
        <family val="2"/>
        <scheme val="minor"/>
      </rPr>
      <t xml:space="preserve"> personas encuestadas, 400 por distrito, aproximadamente</t>
    </r>
  </si>
  <si>
    <r>
      <rPr>
        <b/>
        <sz val="10"/>
        <rFont val="Calibri"/>
        <family val="2"/>
        <scheme val="minor"/>
      </rPr>
      <t>2.515</t>
    </r>
    <r>
      <rPr>
        <sz val="10"/>
        <rFont val="Calibri"/>
        <family val="2"/>
        <scheme val="minor"/>
      </rPr>
      <t xml:space="preserve"> personas encuestadas</t>
    </r>
  </si>
  <si>
    <r>
      <rPr>
        <b/>
        <sz val="10"/>
        <rFont val="Calibri"/>
        <family val="2"/>
        <scheme val="minor"/>
      </rPr>
      <t>2.500</t>
    </r>
    <r>
      <rPr>
        <sz val="10"/>
        <rFont val="Calibri"/>
        <family val="2"/>
        <scheme val="minor"/>
      </rPr>
      <t xml:space="preserve"> personas encuestadas</t>
    </r>
  </si>
  <si>
    <t>Distribucón muestral</t>
  </si>
  <si>
    <t>Encuestadas/os</t>
  </si>
  <si>
    <r>
      <t>Dirección General de Transparencia y Calidad.</t>
    </r>
    <r>
      <rPr>
        <sz val="10"/>
        <rFont val="Calibri"/>
        <family val="2"/>
        <scheme val="minor"/>
      </rPr>
      <t xml:space="preserve"> Área de Gobierno de</t>
    </r>
    <r>
      <rPr>
        <sz val="10"/>
        <color theme="1"/>
        <rFont val="Calibri"/>
        <family val="2"/>
        <scheme val="minor"/>
      </rPr>
      <t xml:space="preserve"> Vicealcaldía, Portavoz, Seguridad y Emergencias</t>
    </r>
  </si>
  <si>
    <t>Determinar el grado de satisfacción ciudadana con:  vivir en Madrid, diversos aspectos relacionados con la calidad de vida y los servicios que presta el Ayto. de Madrid.
Conocer los problemas de la ciudad y aquellos que más afectan a la ciudadanía de Madrid en general y a cada uno de sus 21 distritos en particular. 
Identificar las diferencias y semejanzas que presentan las cuestiones planteadas entre distritos</t>
  </si>
  <si>
    <t>Conocer la valoración que la ciudadanía hace de: 
La ciudad de Madrid. 
La situación económica. 
Principales problemas de la ciudad. 
Calidad de vida en relación con aspectos concretos. 
La gestión municipal. 
La actividad del equipo de gobierno. 
Las diferentes administraciones: local, autonómica y central. 
Concretar el grado participación ciudadana y canales preferidos para el contacto con el Ayto. de Madrid. Determinar la satisfacción con distintos proyectos municipales</t>
  </si>
  <si>
    <t>Determinar el grado de satisfacción ciudadana con: vivir en Madrid, diversos aspectos relacionados con la calidad de vida y los servicios que presta el Ayto. de Madrid. 
Conocer los problemas de la ciudad y aquellos que más afectan a la ciudadanía de Madrid en general y a cada uno de sus 21 distritos en particular. 
Identificar las diferencias y semejanzas que presentan las cuestiones planteadas entre distritos</t>
  </si>
  <si>
    <t>Dirección General de Transparencia y Calidad. Área de Gobierno de Vicealcaldía (Área Delegada de Coordinación Territorial, Transparencia y Participación Ciudadana</t>
  </si>
  <si>
    <t>Conocer la valoración que la ciudadanía hace de: 
La situación económica. 
La gestión municipal.
La actividad del equipo de gobierno.
La Administración Local, de la Comunidad y General del Estado. 
La candidatura para las olimpiadas de 2036. 
Determinar la satisfacción con los distintos proyectos municipales.
Conocer lo orgulloso que están de Madrid.</t>
  </si>
  <si>
    <t xml:space="preserve">Dirección General de Transparencia y Calidad. Área de Gobierno de Vicealcaldía </t>
  </si>
  <si>
    <t>Determinar el grado de satisfacción de la ciudadana con: vivir en Madrid, diversos aspectos relacionados con la calidad de vida y los servicios que presta el Ayto. de Madrid. 
Conocer los problemas de la ciudad y aquellos que más afectan a la ciudadanía de Madrid en general y a cada uno de sus 21 distritos en particular. 
Identificar las diferencias y semejanzas que presentan las cuestiones planteadas entre distritos.</t>
  </si>
  <si>
    <t>Conocer la percepción de la ciudadanía madrileña sobre:
Su calidad de vida en la ciudad de Madrid.
El grado de satisfacción con los servicios públicos municipales.
Los principales problemas y necesidades percibidos en la ciudad.
La valoración de las actuaciones desarrolladas por el Ayto. de Madrid.
La evolución de estos indicadores a lo largo del tiempo para apoyar la planificación y evaluación de las políticas municipales.</t>
  </si>
  <si>
    <t>Área de Gobierno de Participación Ciudadana, Transparencia y Gobierno Abierto</t>
  </si>
  <si>
    <t>Conocer la opinión de la ciudadanía sobre la calidad de vida en la ciudad.
Identificar los principales problemas que perciben.
Y el grado de satisfacción con los equipamientos, las actuaciones y los servicios públicos municipales prestados.</t>
  </si>
  <si>
    <t>Conocer la opinión de la ciudadanía sobre la calidad de vida en la ciudad.
Identificar los problemas más importantes percibidos por la población.
Evaluar el grado de satisfacción con los equipamientos, las actuaciones y los servicios públicos municipales prestados.</t>
  </si>
  <si>
    <t xml:space="preserve">Conocer la percepción de la ciudadanía madrileña sobrela calidad de vida en Madrid.
Identificar los principales problemas de la ciudad.
Evaluar el grado de satisfacción con los servicios públicos, equipamientos, actuaciones y gestión municipal, con el fin de orientar las políticas municipales y mejorar los servicios prestados. </t>
  </si>
  <si>
    <t>Conocer la opinión de la ciudadanía residente en Madrid sobre la calidad de vida en la ciudad.
Identificar los problemas más importantes percibidos por la población.
Evaluar su grado de satisfacción con los equipamiento, las actuaciones y los servicios municipales prestados.</t>
  </si>
  <si>
    <t>Recoger información sobre: 
La calidad de vida en la ciudad y los principales problemas de la ciudad (agenda pública).
Valoración que hacen los ciudadanos del gobierno local y de la suficiencia de los recursos económicos destinados a las diferentes áreas de actuación municipal. 
El grado de información sobre los asuntos municipales, los medios de comunicación a través de los cuales la obtienen y el impacto de los distintos instrumentos de información municipal. 
El grado de satisfacción con los servicios públicos (culturales, deportivos, sociales...) así como la valoración de determinadas políticas (implantación del estacionamiento regulado, peatonalización del centro...)</t>
  </si>
  <si>
    <t>Por distrito, edad y sexo según cifras de Padrón a junio de 2012</t>
  </si>
  <si>
    <t>Por distrito, edad y sexo según cifras de Padrón a junio de 2014</t>
  </si>
  <si>
    <t>Muestreo estratificado por distrito y sección censal, con cuotas de edad y sexo y afijación proporcional por distrito</t>
  </si>
  <si>
    <t>% Población residente (*)</t>
  </si>
  <si>
    <r>
      <t xml:space="preserve">145/2008/02146. Convenio Ayuntamiento de Madrid-Universidad Complutense de Madrid. Este Convenio se rige por lo dispuesto en los artículos 6, 9 y 88 de la </t>
    </r>
    <r>
      <rPr>
        <i/>
        <sz val="10"/>
        <rFont val="Calibri"/>
        <family val="2"/>
        <scheme val="minor"/>
      </rPr>
      <t>Ley 30/1992, de 26 de noviembre, de Régimen Jurídico de las Administraciones Públicas y del Procedimiento Administrativo Común</t>
    </r>
    <r>
      <rPr>
        <sz val="10"/>
        <rFont val="Calibri"/>
        <family val="2"/>
        <scheme val="minor"/>
      </rPr>
      <t xml:space="preserve">, el artículo 3.2 de la </t>
    </r>
    <r>
      <rPr>
        <i/>
        <sz val="10"/>
        <rFont val="Calibri"/>
        <family val="2"/>
        <scheme val="minor"/>
      </rPr>
      <t>Ley 22/2006, de 4 de julio, de capitalidad y de Régimen Especial de Madrid</t>
    </r>
    <r>
      <rPr>
        <sz val="10"/>
        <rFont val="Calibri"/>
        <family val="2"/>
        <scheme val="minor"/>
      </rPr>
      <t>, y artículo 57 de la Ley 7/1985, de 2 de abril, reguladora de las Bases de Régimen Local - Realiza el trabajo de campo IMARK, Investigación y marketing S.L.
Importe: 72.000.- euros (IVA incluido)</t>
    </r>
  </si>
  <si>
    <r>
      <t xml:space="preserve">Convenio Ayuntamiento de Madrid-Universidad Rey Juan Carlos. Este Convenio se rige por lo dispuesto en los artículos 6, 9 y 88 de la </t>
    </r>
    <r>
      <rPr>
        <i/>
        <sz val="10"/>
        <rFont val="Calibri"/>
        <family val="2"/>
        <scheme val="minor"/>
      </rPr>
      <t>Ley 30/1992, de 26 de noviembre, de Régimen Jurídico de las Administraciones Públicas y del Procedimiento Administrativo Común</t>
    </r>
    <r>
      <rPr>
        <sz val="10"/>
        <rFont val="Calibri"/>
        <family val="2"/>
        <scheme val="minor"/>
      </rPr>
      <t xml:space="preserve">, el artículo 3.2 de la </t>
    </r>
    <r>
      <rPr>
        <i/>
        <sz val="10"/>
        <rFont val="Calibri"/>
        <family val="2"/>
        <scheme val="minor"/>
      </rPr>
      <t>Ley 22/2006, de 4 de julio, de capitalidad y de Régimen Especial de Madrid</t>
    </r>
    <r>
      <rPr>
        <sz val="10"/>
        <rFont val="Calibri"/>
        <family val="2"/>
        <scheme val="minor"/>
      </rPr>
      <t xml:space="preserve">, y artículo 57 de la </t>
    </r>
    <r>
      <rPr>
        <i/>
        <sz val="10"/>
        <rFont val="Calibri"/>
        <family val="2"/>
        <scheme val="minor"/>
      </rPr>
      <t>Ley 7/1985, de 2 de abril, reguladora de las Bases de Régimen Local -</t>
    </r>
    <r>
      <rPr>
        <sz val="10"/>
        <rFont val="Calibri"/>
        <family val="2"/>
        <scheme val="minor"/>
      </rPr>
      <t xml:space="preserve"> Realiza el trabajo de campo CUANTER, Investigación Social y de Mercado S.A.
Importe: 23.200.- euros (IVA incluido)</t>
    </r>
  </si>
  <si>
    <t>Convenio Ayuntamiento de Madrid-Universidad Rey Juan Carlos. Este Convenio se rige por lo dispuesto en los artículos 6, 9 y 88 de la Ley 30/1992, de 26 de noviembre, de Régimen Jurídico de las Administraciones Públicas y del Procedimiento Administrativo Común, el artículo 3.2 de la Ley 22/2006, de 4 de julio, de capitalidad y de Régimen Especial de Madrid, y artículo 57 de la Ley 7/1985, de 2 de abril, reguladora de las Bases de Régimen Local - Realiza el trabajo de campo CUANTER, Investigación Social y de Mercado S.A.
Importe: 23.200.- euros (IVA incluido)</t>
  </si>
  <si>
    <r>
      <t xml:space="preserve">Para un nivel de confianza del 95,5% (dos sigmas) y p=q=50%, el error real </t>
    </r>
    <r>
      <rPr>
        <sz val="10"/>
        <rFont val="Calibri"/>
        <family val="2"/>
        <scheme val="minor"/>
      </rPr>
      <t>mínimo</t>
    </r>
    <r>
      <rPr>
        <sz val="10"/>
        <color theme="1"/>
        <rFont val="Calibri"/>
        <family val="2"/>
        <scheme val="minor"/>
      </rPr>
      <t xml:space="preserve"> es de: </t>
    </r>
    <r>
      <rPr>
        <sz val="10"/>
        <color theme="1"/>
        <rFont val="Calibri"/>
        <family val="2"/>
      </rPr>
      <t xml:space="preserve">± 1,1% para la muestra del municipio de Madrid / </t>
    </r>
    <r>
      <rPr>
        <sz val="10"/>
        <color theme="1"/>
        <rFont val="Calibri"/>
        <family val="2"/>
        <scheme val="minor"/>
      </rPr>
      <t>±</t>
    </r>
    <r>
      <rPr>
        <sz val="10"/>
        <color theme="1"/>
        <rFont val="Calibri"/>
        <family val="2"/>
      </rPr>
      <t xml:space="preserve"> 4,9% para muestra de cada distrito</t>
    </r>
  </si>
  <si>
    <r>
      <t xml:space="preserve">Para un nivel de confianza del 95,5% (dos sigmas) y p=q=50%, el error real </t>
    </r>
    <r>
      <rPr>
        <sz val="10"/>
        <rFont val="Calibri"/>
        <family val="2"/>
        <scheme val="minor"/>
      </rPr>
      <t>mínimo</t>
    </r>
    <r>
      <rPr>
        <sz val="10"/>
        <color theme="1"/>
        <rFont val="Calibri"/>
        <family val="2"/>
        <scheme val="minor"/>
      </rPr>
      <t xml:space="preserve"> es de: </t>
    </r>
    <r>
      <rPr>
        <sz val="10"/>
        <color theme="1"/>
        <rFont val="Calibri"/>
        <family val="2"/>
      </rPr>
      <t xml:space="preserve">± 1,1% para la muestra del municipio de Madrid / </t>
    </r>
    <r>
      <rPr>
        <sz val="10"/>
        <color theme="1"/>
        <rFont val="Calibri"/>
        <family val="2"/>
        <scheme val="minor"/>
      </rPr>
      <t>±</t>
    </r>
    <r>
      <rPr>
        <sz val="10"/>
        <color theme="1"/>
        <rFont val="Calibri"/>
        <family val="2"/>
      </rPr>
      <t xml:space="preserve"> 4,9% para la muestra de cada distrito</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</si>
</sst>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9" x14ac:knownFonts="1">
    <font>
      <sz val="11"/>
      <color theme="1"/>
      <name val="Calibri"/>
      <family val="2"/>
      <scheme val="minor"/>
    </font>
    <font>
      <b/>
      <sz val="10"/>
      <color theme="0"/>
      <name val="Calibri"/>
      <family val="2"/>
      <scheme val="minor"/>
    </font>
    <font>
      <sz val="10"/>
      <color theme="1"/>
      <name val="Calibri"/>
      <family val="2"/>
      <scheme val="minor"/>
    </font>
    <font>
      <sz val="10"/>
      <color theme="1"/>
      <name val="Calibri"/>
      <family val="2"/>
    </font>
    <font>
      <b/>
      <sz val="10"/>
      <color theme="1"/>
      <name val="Calibri"/>
      <family val="2"/>
      <scheme val="minor"/>
    </font>
    <font>
      <sz val="10"/>
      <name val="Calibri"/>
      <family val="2"/>
      <scheme val="minor"/>
    </font>
    <font>
      <sz val="10"/>
      <name val="Calibri"/>
      <family val="2"/>
    </font>
    <font>
      <b/>
      <sz val="10"/>
      <name val="Calibri"/>
      <family val="2"/>
      <scheme val="minor"/>
    </font>
    <font>
      <i/>
      <sz val="10"/>
      <name val="Calibri"/>
      <family val="2"/>
      <scheme val="minor"/>
    </font>
  </fonts>
  <fills count="4">
    <fill>
      <patternFill patternType="none"/>
    </fill>
    <fill>
      <patternFill patternType="gray125"/>
    </fill>
    <fill>
      <patternFill patternType="solid">
        <fgColor theme="8" tint="-0.249977111117893"/>
        <bgColor indexed="64"/>
      </patternFill>
    </fill>
    <fill>
      <patternFill patternType="solid">
        <fgColor theme="0" tint="-4.9989318521683403E-2"/>
        <bgColor indexed="64"/>
      </patternFill>
    </fill>
  </fills>
  <borders count="1">
    <border>
      <left/>
      <right/>
      <top/>
      <bottom/>
      <diagonal/>
    </border>
  </borders>
  <cellStyleXfs count="1">
    <xf numFmtId="0" fontId="0" fillId="0" borderId="0"/>
  </cellStyleXfs>
  <cellXfs count="35">
    <xf numFmtId="0" fontId="0" fillId="0" borderId="0" xfId="0"/>
    <xf numFmtId="0" fontId="1" fillId="2" borderId="0" xfId="0" applyFont="1" applyFill="1" applyAlignment="1">
      <alignment horizontal="center" vertical="center"/>
    </xf>
    <xf numFmtId="0" fontId="2" fillId="0" borderId="0" xfId="0" applyFont="1"/>
    <xf numFmtId="0" fontId="1" fillId="2" borderId="0" xfId="0" applyFont="1" applyFill="1" applyAlignment="1">
      <alignment vertical="center"/>
    </xf>
    <xf numFmtId="0" fontId="2" fillId="0" borderId="0" xfId="0" applyFont="1" applyAlignment="1">
      <alignment vertical="center"/>
    </xf>
    <xf numFmtId="0" fontId="2" fillId="0" borderId="0" xfId="0" applyFont="1" applyAlignment="1">
      <alignment vertical="center" wrapText="1"/>
    </xf>
    <xf numFmtId="0" fontId="1" fillId="2" borderId="0" xfId="0" applyFont="1" applyFill="1" applyAlignment="1">
      <alignment vertical="center" wrapText="1"/>
    </xf>
    <xf numFmtId="0" fontId="2" fillId="0" borderId="0" xfId="0" applyFont="1" applyFill="1"/>
    <xf numFmtId="0" fontId="1" fillId="2" borderId="0" xfId="0" applyFont="1" applyFill="1" applyAlignment="1">
      <alignment horizontal="center" vertical="center" wrapText="1"/>
    </xf>
    <xf numFmtId="0" fontId="2" fillId="0" borderId="0" xfId="0" applyFont="1" applyAlignment="1">
      <alignment horizontal="center"/>
    </xf>
    <xf numFmtId="164" fontId="2" fillId="0" borderId="0" xfId="0" applyNumberFormat="1" applyFont="1" applyAlignment="1">
      <alignment horizontal="center"/>
    </xf>
    <xf numFmtId="164" fontId="2" fillId="0" borderId="0" xfId="0" applyNumberFormat="1" applyFont="1" applyFill="1" applyAlignment="1">
      <alignment horizontal="center"/>
    </xf>
    <xf numFmtId="0" fontId="4" fillId="0" borderId="0" xfId="0" applyFont="1"/>
    <xf numFmtId="0" fontId="2" fillId="3" borderId="0" xfId="0" applyFont="1" applyFill="1" applyAlignment="1">
      <alignment vertical="center"/>
    </xf>
    <xf numFmtId="0" fontId="2" fillId="3" borderId="0" xfId="0" applyFont="1" applyFill="1" applyAlignment="1">
      <alignment vertical="center" wrapText="1"/>
    </xf>
    <xf numFmtId="0" fontId="5" fillId="3" borderId="0" xfId="0" applyFont="1" applyFill="1" applyAlignment="1">
      <alignment vertical="center"/>
    </xf>
    <xf numFmtId="0" fontId="5" fillId="3" borderId="0" xfId="0" applyFont="1" applyFill="1" applyAlignment="1">
      <alignment vertical="center" wrapText="1"/>
    </xf>
    <xf numFmtId="0" fontId="5" fillId="0" borderId="0" xfId="0" applyFont="1" applyAlignment="1">
      <alignment vertical="center" wrapText="1"/>
    </xf>
    <xf numFmtId="0" fontId="2" fillId="3" borderId="0" xfId="0" applyFont="1" applyFill="1"/>
    <xf numFmtId="0" fontId="2" fillId="3" borderId="0" xfId="0" applyFont="1" applyFill="1" applyAlignment="1">
      <alignment horizontal="center"/>
    </xf>
    <xf numFmtId="0" fontId="5" fillId="3" borderId="0" xfId="0" applyFont="1" applyFill="1" applyAlignment="1">
      <alignment horizontal="center"/>
    </xf>
    <xf numFmtId="0" fontId="5" fillId="0" borderId="0" xfId="0" applyFont="1" applyAlignment="1">
      <alignment horizontal="center"/>
    </xf>
    <xf numFmtId="0" fontId="2" fillId="0" borderId="0" xfId="0" applyFont="1" applyAlignment="1">
      <alignment horizontal="center" vertical="center"/>
    </xf>
    <xf numFmtId="0" fontId="2" fillId="3" borderId="0" xfId="0" applyFont="1" applyFill="1" applyAlignment="1">
      <alignment horizontal="center" vertical="center"/>
    </xf>
    <xf numFmtId="0" fontId="5" fillId="3" borderId="0" xfId="0" applyFont="1" applyFill="1" applyAlignment="1">
      <alignment horizontal="center" vertical="center"/>
    </xf>
    <xf numFmtId="0" fontId="4" fillId="0" borderId="0" xfId="0" applyFont="1" applyAlignment="1">
      <alignment vertical="center"/>
    </xf>
    <xf numFmtId="0" fontId="4" fillId="0" borderId="0" xfId="0" applyFont="1" applyAlignment="1">
      <alignment horizontal="left"/>
    </xf>
    <xf numFmtId="164" fontId="4" fillId="0" borderId="0" xfId="0" applyNumberFormat="1" applyFont="1" applyAlignment="1">
      <alignment horizontal="center"/>
    </xf>
    <xf numFmtId="0" fontId="4" fillId="0" borderId="0" xfId="0" applyFont="1" applyAlignment="1">
      <alignment horizontal="center"/>
    </xf>
    <xf numFmtId="0" fontId="4" fillId="0" borderId="0" xfId="0" applyFont="1" applyAlignment="1">
      <alignment wrapText="1"/>
    </xf>
    <xf numFmtId="0" fontId="5" fillId="0" borderId="0" xfId="0" applyFont="1" applyFill="1" applyAlignment="1">
      <alignment vertical="center" wrapText="1"/>
    </xf>
    <xf numFmtId="0" fontId="2" fillId="0" borderId="0" xfId="0" applyFont="1" applyFill="1" applyAlignment="1">
      <alignment horizontal="center"/>
    </xf>
    <xf numFmtId="3" fontId="4" fillId="0" borderId="0" xfId="0" applyNumberFormat="1" applyFont="1" applyAlignment="1">
      <alignment horizontal="center"/>
    </xf>
    <xf numFmtId="0" fontId="4" fillId="0" borderId="0" xfId="0" applyFont="1" applyFill="1" applyAlignment="1">
      <alignment horizontal="center" vertical="center"/>
    </xf>
    <xf numFmtId="0" fontId="2" fillId="0" borderId="0" xfId="0" applyFont="1" applyFill="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4CE49A-E178-4AE0-911B-C8C8D61FDF86}">
  <dimension ref="A1:F196"/>
  <sheetViews>
    <sheetView tabSelected="1" zoomScale="70" zoomScaleNormal="70" workbookViewId="0">
      <pane ySplit="1" topLeftCell="A2" activePane="bottomLeft" state="frozen"/>
      <selection pane="bottomLeft"/>
    </sheetView>
  </sheetViews>
  <sheetFormatPr baseColWidth="10" defaultColWidth="10.85546875" defaultRowHeight="12.75" x14ac:dyDescent="0.25"/>
  <cols>
    <col min="1" max="1" width="16.7109375" style="4" customWidth="1"/>
    <col min="2" max="2" width="30.140625" style="4" bestFit="1" customWidth="1"/>
    <col min="3" max="3" width="82.7109375" style="5" customWidth="1"/>
    <col min="4" max="4" width="7.7109375" style="22" bestFit="1" customWidth="1"/>
    <col min="5" max="5" width="10.140625" style="22" bestFit="1" customWidth="1"/>
    <col min="6" max="16384" width="10.85546875" style="4"/>
  </cols>
  <sheetData>
    <row r="1" spans="1:5" ht="27" customHeight="1" x14ac:dyDescent="0.25">
      <c r="A1" s="3" t="s">
        <v>0</v>
      </c>
      <c r="B1" s="3" t="s">
        <v>138</v>
      </c>
      <c r="C1" s="6" t="s">
        <v>139</v>
      </c>
      <c r="D1" s="1" t="s">
        <v>1</v>
      </c>
      <c r="E1" s="1" t="s">
        <v>2</v>
      </c>
    </row>
    <row r="2" spans="1:5" ht="27" customHeight="1" x14ac:dyDescent="0.25">
      <c r="A2" s="4" t="s">
        <v>137</v>
      </c>
      <c r="B2" s="4" t="s">
        <v>3</v>
      </c>
      <c r="C2" s="5" t="s">
        <v>4</v>
      </c>
      <c r="D2" s="22">
        <v>2025</v>
      </c>
      <c r="E2" s="22" t="s">
        <v>49</v>
      </c>
    </row>
    <row r="3" spans="1:5" ht="24.6" customHeight="1" x14ac:dyDescent="0.25">
      <c r="A3" s="4" t="s">
        <v>137</v>
      </c>
      <c r="B3" s="4" t="s">
        <v>6</v>
      </c>
      <c r="C3" s="5" t="s">
        <v>135</v>
      </c>
      <c r="D3" s="22">
        <v>2025</v>
      </c>
      <c r="E3" s="22" t="s">
        <v>49</v>
      </c>
    </row>
    <row r="4" spans="1:5" ht="22.7" customHeight="1" x14ac:dyDescent="0.25">
      <c r="A4" s="4" t="s">
        <v>137</v>
      </c>
      <c r="B4" s="4" t="s">
        <v>7</v>
      </c>
      <c r="C4" s="5" t="s">
        <v>155</v>
      </c>
      <c r="D4" s="22">
        <v>2025</v>
      </c>
      <c r="E4" s="22" t="s">
        <v>49</v>
      </c>
    </row>
    <row r="5" spans="1:5" ht="63.75" x14ac:dyDescent="0.25">
      <c r="A5" s="4" t="s">
        <v>137</v>
      </c>
      <c r="B5" s="4" t="s">
        <v>8</v>
      </c>
      <c r="C5" s="17" t="s">
        <v>156</v>
      </c>
      <c r="D5" s="22">
        <v>2025</v>
      </c>
      <c r="E5" s="22" t="s">
        <v>49</v>
      </c>
    </row>
    <row r="6" spans="1:5" ht="39.950000000000003" customHeight="1" x14ac:dyDescent="0.25">
      <c r="A6" s="4" t="s">
        <v>137</v>
      </c>
      <c r="B6" s="4" t="s">
        <v>9</v>
      </c>
      <c r="C6" s="5" t="s">
        <v>10</v>
      </c>
      <c r="D6" s="22">
        <v>2025</v>
      </c>
      <c r="E6" s="22" t="s">
        <v>49</v>
      </c>
    </row>
    <row r="7" spans="1:5" ht="35.1" customHeight="1" x14ac:dyDescent="0.25">
      <c r="A7" s="4" t="s">
        <v>137</v>
      </c>
      <c r="B7" s="4" t="s">
        <v>11</v>
      </c>
      <c r="C7" s="5" t="s">
        <v>141</v>
      </c>
      <c r="D7" s="22">
        <v>2025</v>
      </c>
      <c r="E7" s="22" t="s">
        <v>49</v>
      </c>
    </row>
    <row r="8" spans="1:5" ht="35.1" customHeight="1" x14ac:dyDescent="0.25">
      <c r="A8" s="4" t="s">
        <v>137</v>
      </c>
      <c r="B8" s="4" t="s">
        <v>12</v>
      </c>
      <c r="C8" s="5" t="s">
        <v>177</v>
      </c>
      <c r="D8" s="22">
        <v>2025</v>
      </c>
      <c r="E8" s="22" t="s">
        <v>49</v>
      </c>
    </row>
    <row r="9" spans="1:5" ht="35.1" customHeight="1" x14ac:dyDescent="0.25">
      <c r="A9" s="4" t="s">
        <v>137</v>
      </c>
      <c r="B9" s="4" t="s">
        <v>13</v>
      </c>
      <c r="C9" s="5" t="s">
        <v>14</v>
      </c>
      <c r="D9" s="22">
        <v>2025</v>
      </c>
      <c r="E9" s="22" t="s">
        <v>49</v>
      </c>
    </row>
    <row r="10" spans="1:5" ht="30" customHeight="1" x14ac:dyDescent="0.25">
      <c r="A10" s="4" t="s">
        <v>137</v>
      </c>
      <c r="B10" s="4" t="s">
        <v>15</v>
      </c>
      <c r="C10" s="5" t="s">
        <v>16</v>
      </c>
      <c r="D10" s="22">
        <v>2025</v>
      </c>
      <c r="E10" s="22" t="s">
        <v>49</v>
      </c>
    </row>
    <row r="11" spans="1:5" ht="35.1" customHeight="1" x14ac:dyDescent="0.25">
      <c r="A11" s="4" t="s">
        <v>137</v>
      </c>
      <c r="B11" s="4" t="s">
        <v>17</v>
      </c>
      <c r="C11" s="5" t="s">
        <v>18</v>
      </c>
      <c r="D11" s="22">
        <v>2025</v>
      </c>
      <c r="E11" s="22" t="s">
        <v>49</v>
      </c>
    </row>
    <row r="12" spans="1:5" ht="35.1" customHeight="1" x14ac:dyDescent="0.25">
      <c r="A12" s="4" t="s">
        <v>137</v>
      </c>
      <c r="B12" s="4" t="s">
        <v>19</v>
      </c>
      <c r="C12" s="5" t="s">
        <v>20</v>
      </c>
      <c r="D12" s="22">
        <v>2025</v>
      </c>
      <c r="E12" s="22" t="s">
        <v>49</v>
      </c>
    </row>
    <row r="13" spans="1:5" ht="44.1" customHeight="1" x14ac:dyDescent="0.25">
      <c r="A13" s="4" t="s">
        <v>137</v>
      </c>
      <c r="B13" s="4" t="s">
        <v>21</v>
      </c>
      <c r="C13" s="5" t="s">
        <v>22</v>
      </c>
      <c r="D13" s="22">
        <v>2025</v>
      </c>
      <c r="E13" s="22" t="s">
        <v>49</v>
      </c>
    </row>
    <row r="14" spans="1:5" ht="24" customHeight="1" x14ac:dyDescent="0.25">
      <c r="A14" s="4" t="s">
        <v>137</v>
      </c>
      <c r="B14" s="13" t="s">
        <v>3</v>
      </c>
      <c r="C14" s="14" t="s">
        <v>4</v>
      </c>
      <c r="D14" s="23">
        <v>2024</v>
      </c>
      <c r="E14" s="23" t="s">
        <v>49</v>
      </c>
    </row>
    <row r="15" spans="1:5" ht="25.5" x14ac:dyDescent="0.25">
      <c r="A15" s="4" t="s">
        <v>137</v>
      </c>
      <c r="B15" s="4" t="s">
        <v>6</v>
      </c>
      <c r="C15" s="5" t="s">
        <v>76</v>
      </c>
      <c r="D15" s="22">
        <v>2024</v>
      </c>
      <c r="E15" s="22" t="s">
        <v>49</v>
      </c>
    </row>
    <row r="16" spans="1:5" ht="24" customHeight="1" x14ac:dyDescent="0.25">
      <c r="A16" s="4" t="s">
        <v>137</v>
      </c>
      <c r="B16" s="4" t="s">
        <v>7</v>
      </c>
      <c r="C16" s="5" t="s">
        <v>155</v>
      </c>
      <c r="D16" s="22">
        <v>2024</v>
      </c>
      <c r="E16" s="22" t="s">
        <v>49</v>
      </c>
    </row>
    <row r="17" spans="1:5" ht="63.75" x14ac:dyDescent="0.25">
      <c r="A17" s="4" t="s">
        <v>137</v>
      </c>
      <c r="B17" s="4" t="s">
        <v>8</v>
      </c>
      <c r="C17" s="17" t="s">
        <v>156</v>
      </c>
      <c r="D17" s="22">
        <v>2024</v>
      </c>
      <c r="E17" s="22" t="s">
        <v>49</v>
      </c>
    </row>
    <row r="18" spans="1:5" ht="38.25" x14ac:dyDescent="0.25">
      <c r="A18" s="4" t="s">
        <v>137</v>
      </c>
      <c r="B18" s="4" t="s">
        <v>9</v>
      </c>
      <c r="C18" s="5" t="s">
        <v>10</v>
      </c>
      <c r="D18" s="22">
        <v>2024</v>
      </c>
      <c r="E18" s="22" t="s">
        <v>49</v>
      </c>
    </row>
    <row r="19" spans="1:5" ht="21" customHeight="1" x14ac:dyDescent="0.25">
      <c r="A19" s="4" t="s">
        <v>137</v>
      </c>
      <c r="B19" s="4" t="s">
        <v>11</v>
      </c>
      <c r="C19" s="5" t="s">
        <v>142</v>
      </c>
      <c r="D19" s="22">
        <v>2024</v>
      </c>
      <c r="E19" s="22" t="s">
        <v>49</v>
      </c>
    </row>
    <row r="20" spans="1:5" ht="25.5" x14ac:dyDescent="0.25">
      <c r="A20" s="4" t="s">
        <v>137</v>
      </c>
      <c r="B20" s="4" t="s">
        <v>12</v>
      </c>
      <c r="C20" s="5" t="s">
        <v>177</v>
      </c>
      <c r="D20" s="22">
        <v>2024</v>
      </c>
      <c r="E20" s="22" t="s">
        <v>49</v>
      </c>
    </row>
    <row r="21" spans="1:5" ht="25.5" x14ac:dyDescent="0.25">
      <c r="A21" s="4" t="s">
        <v>137</v>
      </c>
      <c r="B21" s="4" t="s">
        <v>13</v>
      </c>
      <c r="C21" s="5" t="s">
        <v>14</v>
      </c>
      <c r="D21" s="22">
        <v>2024</v>
      </c>
      <c r="E21" s="22" t="s">
        <v>49</v>
      </c>
    </row>
    <row r="22" spans="1:5" x14ac:dyDescent="0.25">
      <c r="A22" s="4" t="s">
        <v>137</v>
      </c>
      <c r="B22" s="4" t="s">
        <v>15</v>
      </c>
      <c r="C22" s="5" t="s">
        <v>16</v>
      </c>
      <c r="D22" s="22">
        <v>2024</v>
      </c>
      <c r="E22" s="22" t="s">
        <v>49</v>
      </c>
    </row>
    <row r="23" spans="1:5" ht="25.5" x14ac:dyDescent="0.25">
      <c r="A23" s="4" t="s">
        <v>137</v>
      </c>
      <c r="B23" s="4" t="s">
        <v>17</v>
      </c>
      <c r="C23" s="5" t="s">
        <v>50</v>
      </c>
      <c r="D23" s="22">
        <v>2024</v>
      </c>
      <c r="E23" s="22" t="s">
        <v>49</v>
      </c>
    </row>
    <row r="24" spans="1:5" x14ac:dyDescent="0.25">
      <c r="A24" s="4" t="s">
        <v>137</v>
      </c>
      <c r="B24" s="4" t="s">
        <v>19</v>
      </c>
      <c r="C24" s="5" t="s">
        <v>51</v>
      </c>
      <c r="D24" s="22">
        <v>2024</v>
      </c>
      <c r="E24" s="22" t="s">
        <v>49</v>
      </c>
    </row>
    <row r="25" spans="1:5" ht="25.5" x14ac:dyDescent="0.25">
      <c r="A25" s="4" t="s">
        <v>137</v>
      </c>
      <c r="B25" s="4" t="s">
        <v>21</v>
      </c>
      <c r="C25" s="5" t="s">
        <v>22</v>
      </c>
      <c r="D25" s="22">
        <v>2024</v>
      </c>
      <c r="E25" s="22" t="s">
        <v>49</v>
      </c>
    </row>
    <row r="26" spans="1:5" ht="24.6" customHeight="1" x14ac:dyDescent="0.25">
      <c r="A26" s="4" t="s">
        <v>137</v>
      </c>
      <c r="B26" s="13" t="s">
        <v>3</v>
      </c>
      <c r="C26" s="14" t="s">
        <v>4</v>
      </c>
      <c r="D26" s="23">
        <v>2024</v>
      </c>
      <c r="E26" s="23" t="s">
        <v>52</v>
      </c>
    </row>
    <row r="27" spans="1:5" ht="25.5" x14ac:dyDescent="0.25">
      <c r="A27" s="4" t="s">
        <v>137</v>
      </c>
      <c r="B27" s="4" t="s">
        <v>6</v>
      </c>
      <c r="C27" s="5" t="s">
        <v>54</v>
      </c>
      <c r="D27" s="22">
        <v>2024</v>
      </c>
      <c r="E27" s="22" t="s">
        <v>52</v>
      </c>
    </row>
    <row r="28" spans="1:5" ht="25.5" x14ac:dyDescent="0.25">
      <c r="A28" s="4" t="s">
        <v>137</v>
      </c>
      <c r="B28" s="4" t="s">
        <v>7</v>
      </c>
      <c r="C28" s="5" t="s">
        <v>155</v>
      </c>
      <c r="D28" s="22">
        <v>2024</v>
      </c>
      <c r="E28" s="22" t="s">
        <v>52</v>
      </c>
    </row>
    <row r="29" spans="1:5" ht="127.5" x14ac:dyDescent="0.25">
      <c r="A29" s="4" t="s">
        <v>137</v>
      </c>
      <c r="B29" s="4" t="s">
        <v>8</v>
      </c>
      <c r="C29" s="17" t="s">
        <v>157</v>
      </c>
      <c r="D29" s="22">
        <v>2024</v>
      </c>
      <c r="E29" s="22" t="s">
        <v>52</v>
      </c>
    </row>
    <row r="30" spans="1:5" ht="25.5" x14ac:dyDescent="0.25">
      <c r="A30" s="4" t="s">
        <v>137</v>
      </c>
      <c r="B30" s="4" t="s">
        <v>9</v>
      </c>
      <c r="C30" s="5" t="s">
        <v>55</v>
      </c>
      <c r="D30" s="22">
        <v>2024</v>
      </c>
      <c r="E30" s="22" t="s">
        <v>52</v>
      </c>
    </row>
    <row r="31" spans="1:5" x14ac:dyDescent="0.25">
      <c r="A31" s="4" t="s">
        <v>137</v>
      </c>
      <c r="B31" s="4" t="s">
        <v>11</v>
      </c>
      <c r="C31" s="5" t="s">
        <v>143</v>
      </c>
      <c r="D31" s="22">
        <v>2024</v>
      </c>
      <c r="E31" s="22" t="s">
        <v>52</v>
      </c>
    </row>
    <row r="32" spans="1:5" ht="25.5" x14ac:dyDescent="0.25">
      <c r="A32" s="4" t="s">
        <v>137</v>
      </c>
      <c r="B32" s="4" t="s">
        <v>12</v>
      </c>
      <c r="C32" s="5" t="s">
        <v>56</v>
      </c>
      <c r="D32" s="22">
        <v>2024</v>
      </c>
      <c r="E32" s="22" t="s">
        <v>52</v>
      </c>
    </row>
    <row r="33" spans="1:5" ht="51" x14ac:dyDescent="0.25">
      <c r="A33" s="4" t="s">
        <v>137</v>
      </c>
      <c r="B33" s="4" t="s">
        <v>13</v>
      </c>
      <c r="C33" s="5" t="s">
        <v>57</v>
      </c>
      <c r="D33" s="22">
        <v>2024</v>
      </c>
      <c r="E33" s="22" t="s">
        <v>52</v>
      </c>
    </row>
    <row r="34" spans="1:5" ht="25.5" x14ac:dyDescent="0.25">
      <c r="A34" s="4" t="s">
        <v>137</v>
      </c>
      <c r="B34" s="4" t="s">
        <v>15</v>
      </c>
      <c r="C34" s="5" t="s">
        <v>58</v>
      </c>
      <c r="D34" s="22">
        <v>2024</v>
      </c>
      <c r="E34" s="22" t="s">
        <v>52</v>
      </c>
    </row>
    <row r="35" spans="1:5" ht="25.5" x14ac:dyDescent="0.25">
      <c r="A35" s="4" t="s">
        <v>137</v>
      </c>
      <c r="B35" s="4" t="s">
        <v>17</v>
      </c>
      <c r="C35" s="5" t="s">
        <v>59</v>
      </c>
      <c r="D35" s="22">
        <v>2024</v>
      </c>
      <c r="E35" s="22" t="s">
        <v>52</v>
      </c>
    </row>
    <row r="36" spans="1:5" x14ac:dyDescent="0.25">
      <c r="A36" s="4" t="s">
        <v>137</v>
      </c>
      <c r="B36" s="4" t="s">
        <v>19</v>
      </c>
      <c r="C36" s="5" t="s">
        <v>60</v>
      </c>
      <c r="D36" s="22">
        <v>2024</v>
      </c>
      <c r="E36" s="22" t="s">
        <v>52</v>
      </c>
    </row>
    <row r="37" spans="1:5" ht="25.5" x14ac:dyDescent="0.25">
      <c r="A37" s="4" t="s">
        <v>137</v>
      </c>
      <c r="B37" s="4" t="s">
        <v>21</v>
      </c>
      <c r="C37" s="5" t="s">
        <v>75</v>
      </c>
      <c r="D37" s="22">
        <v>2024</v>
      </c>
      <c r="E37" s="22" t="s">
        <v>52</v>
      </c>
    </row>
    <row r="38" spans="1:5" x14ac:dyDescent="0.25">
      <c r="A38" s="4" t="s">
        <v>137</v>
      </c>
      <c r="B38" s="13" t="s">
        <v>3</v>
      </c>
      <c r="C38" s="14" t="s">
        <v>4</v>
      </c>
      <c r="D38" s="23">
        <v>2023</v>
      </c>
      <c r="E38" s="23" t="s">
        <v>49</v>
      </c>
    </row>
    <row r="39" spans="1:5" ht="25.5" x14ac:dyDescent="0.25">
      <c r="A39" s="4" t="s">
        <v>137</v>
      </c>
      <c r="B39" s="4" t="s">
        <v>6</v>
      </c>
      <c r="C39" s="5" t="s">
        <v>61</v>
      </c>
      <c r="D39" s="22">
        <v>2023</v>
      </c>
      <c r="E39" s="22" t="s">
        <v>49</v>
      </c>
    </row>
    <row r="40" spans="1:5" ht="25.5" x14ac:dyDescent="0.25">
      <c r="A40" s="4" t="s">
        <v>137</v>
      </c>
      <c r="B40" s="4" t="s">
        <v>7</v>
      </c>
      <c r="C40" s="5" t="s">
        <v>155</v>
      </c>
      <c r="D40" s="22">
        <v>2023</v>
      </c>
      <c r="E40" s="22" t="s">
        <v>49</v>
      </c>
    </row>
    <row r="41" spans="1:5" ht="63.75" x14ac:dyDescent="0.25">
      <c r="A41" s="4" t="s">
        <v>137</v>
      </c>
      <c r="B41" s="4" t="s">
        <v>8</v>
      </c>
      <c r="C41" s="17" t="s">
        <v>158</v>
      </c>
      <c r="D41" s="22">
        <v>2023</v>
      </c>
      <c r="E41" s="22" t="s">
        <v>49</v>
      </c>
    </row>
    <row r="42" spans="1:5" ht="38.25" x14ac:dyDescent="0.25">
      <c r="A42" s="4" t="s">
        <v>137</v>
      </c>
      <c r="B42" s="4" t="s">
        <v>9</v>
      </c>
      <c r="C42" s="5" t="s">
        <v>10</v>
      </c>
      <c r="D42" s="22">
        <v>2023</v>
      </c>
      <c r="E42" s="22" t="s">
        <v>49</v>
      </c>
    </row>
    <row r="43" spans="1:5" x14ac:dyDescent="0.25">
      <c r="A43" s="4" t="s">
        <v>137</v>
      </c>
      <c r="B43" s="4" t="s">
        <v>11</v>
      </c>
      <c r="C43" s="5" t="s">
        <v>144</v>
      </c>
      <c r="D43" s="22">
        <v>2023</v>
      </c>
      <c r="E43" s="22" t="s">
        <v>49</v>
      </c>
    </row>
    <row r="44" spans="1:5" ht="25.5" x14ac:dyDescent="0.25">
      <c r="A44" s="4" t="s">
        <v>137</v>
      </c>
      <c r="B44" s="4" t="s">
        <v>12</v>
      </c>
      <c r="C44" s="5" t="s">
        <v>178</v>
      </c>
      <c r="D44" s="22">
        <v>2023</v>
      </c>
      <c r="E44" s="22" t="s">
        <v>49</v>
      </c>
    </row>
    <row r="45" spans="1:5" ht="25.5" x14ac:dyDescent="0.25">
      <c r="A45" s="4" t="s">
        <v>137</v>
      </c>
      <c r="B45" s="4" t="s">
        <v>13</v>
      </c>
      <c r="C45" s="5" t="s">
        <v>14</v>
      </c>
      <c r="D45" s="22">
        <v>2023</v>
      </c>
      <c r="E45" s="22" t="s">
        <v>49</v>
      </c>
    </row>
    <row r="46" spans="1:5" x14ac:dyDescent="0.25">
      <c r="A46" s="4" t="s">
        <v>137</v>
      </c>
      <c r="B46" s="4" t="s">
        <v>15</v>
      </c>
      <c r="C46" s="5" t="s">
        <v>16</v>
      </c>
      <c r="D46" s="22">
        <v>2023</v>
      </c>
      <c r="E46" s="22" t="s">
        <v>49</v>
      </c>
    </row>
    <row r="47" spans="1:5" ht="25.5" x14ac:dyDescent="0.25">
      <c r="A47" s="4" t="s">
        <v>137</v>
      </c>
      <c r="B47" s="4" t="s">
        <v>17</v>
      </c>
      <c r="C47" s="5" t="s">
        <v>62</v>
      </c>
      <c r="D47" s="22">
        <v>2023</v>
      </c>
      <c r="E47" s="22" t="s">
        <v>49</v>
      </c>
    </row>
    <row r="48" spans="1:5" x14ac:dyDescent="0.25">
      <c r="A48" s="4" t="s">
        <v>137</v>
      </c>
      <c r="B48" s="4" t="s">
        <v>19</v>
      </c>
      <c r="C48" s="5" t="s">
        <v>63</v>
      </c>
      <c r="D48" s="22">
        <v>2023</v>
      </c>
      <c r="E48" s="22" t="s">
        <v>49</v>
      </c>
    </row>
    <row r="49" spans="1:5" ht="25.5" x14ac:dyDescent="0.25">
      <c r="A49" s="4" t="s">
        <v>137</v>
      </c>
      <c r="B49" s="4" t="s">
        <v>21</v>
      </c>
      <c r="C49" s="5" t="s">
        <v>22</v>
      </c>
      <c r="D49" s="22">
        <v>2023</v>
      </c>
      <c r="E49" s="22" t="s">
        <v>49</v>
      </c>
    </row>
    <row r="50" spans="1:5" x14ac:dyDescent="0.25">
      <c r="A50" s="4" t="s">
        <v>137</v>
      </c>
      <c r="B50" s="15" t="s">
        <v>3</v>
      </c>
      <c r="C50" s="16" t="s">
        <v>4</v>
      </c>
      <c r="D50" s="24">
        <v>2022</v>
      </c>
      <c r="E50" s="24" t="s">
        <v>49</v>
      </c>
    </row>
    <row r="51" spans="1:5" ht="25.5" x14ac:dyDescent="0.25">
      <c r="A51" s="4" t="s">
        <v>137</v>
      </c>
      <c r="B51" s="4" t="s">
        <v>6</v>
      </c>
      <c r="C51" s="5" t="s">
        <v>64</v>
      </c>
      <c r="D51" s="22">
        <v>2022</v>
      </c>
      <c r="E51" s="22" t="s">
        <v>49</v>
      </c>
    </row>
    <row r="52" spans="1:5" ht="25.5" x14ac:dyDescent="0.25">
      <c r="A52" s="4" t="s">
        <v>137</v>
      </c>
      <c r="B52" s="4" t="s">
        <v>7</v>
      </c>
      <c r="C52" s="5" t="s">
        <v>159</v>
      </c>
      <c r="D52" s="22">
        <v>2022</v>
      </c>
      <c r="E52" s="22" t="s">
        <v>49</v>
      </c>
    </row>
    <row r="53" spans="1:5" ht="63.75" x14ac:dyDescent="0.25">
      <c r="A53" s="4" t="s">
        <v>137</v>
      </c>
      <c r="B53" s="4" t="s">
        <v>8</v>
      </c>
      <c r="C53" s="17" t="s">
        <v>158</v>
      </c>
      <c r="D53" s="22">
        <v>2022</v>
      </c>
      <c r="E53" s="22" t="s">
        <v>49</v>
      </c>
    </row>
    <row r="54" spans="1:5" ht="38.25" x14ac:dyDescent="0.25">
      <c r="A54" s="4" t="s">
        <v>137</v>
      </c>
      <c r="B54" s="4" t="s">
        <v>9</v>
      </c>
      <c r="C54" s="5" t="s">
        <v>10</v>
      </c>
      <c r="D54" s="22">
        <v>2022</v>
      </c>
      <c r="E54" s="22" t="s">
        <v>49</v>
      </c>
    </row>
    <row r="55" spans="1:5" x14ac:dyDescent="0.25">
      <c r="A55" s="4" t="s">
        <v>137</v>
      </c>
      <c r="B55" s="4" t="s">
        <v>11</v>
      </c>
      <c r="C55" s="5" t="s">
        <v>145</v>
      </c>
      <c r="D55" s="22">
        <v>2022</v>
      </c>
      <c r="E55" s="22" t="s">
        <v>49</v>
      </c>
    </row>
    <row r="56" spans="1:5" ht="25.5" x14ac:dyDescent="0.25">
      <c r="A56" s="4" t="s">
        <v>137</v>
      </c>
      <c r="B56" s="4" t="s">
        <v>12</v>
      </c>
      <c r="C56" s="5" t="s">
        <v>83</v>
      </c>
      <c r="D56" s="22">
        <v>2022</v>
      </c>
      <c r="E56" s="22" t="s">
        <v>49</v>
      </c>
    </row>
    <row r="57" spans="1:5" ht="25.5" x14ac:dyDescent="0.25">
      <c r="A57" s="4" t="s">
        <v>137</v>
      </c>
      <c r="B57" s="4" t="s">
        <v>13</v>
      </c>
      <c r="C57" s="5" t="s">
        <v>14</v>
      </c>
      <c r="D57" s="22">
        <v>2022</v>
      </c>
      <c r="E57" s="22" t="s">
        <v>49</v>
      </c>
    </row>
    <row r="58" spans="1:5" x14ac:dyDescent="0.25">
      <c r="A58" s="4" t="s">
        <v>137</v>
      </c>
      <c r="B58" s="4" t="s">
        <v>15</v>
      </c>
      <c r="C58" s="5" t="s">
        <v>65</v>
      </c>
      <c r="D58" s="22">
        <v>2022</v>
      </c>
      <c r="E58" s="22" t="s">
        <v>49</v>
      </c>
    </row>
    <row r="59" spans="1:5" ht="25.5" x14ac:dyDescent="0.25">
      <c r="A59" s="4" t="s">
        <v>137</v>
      </c>
      <c r="B59" s="4" t="s">
        <v>17</v>
      </c>
      <c r="C59" s="5" t="s">
        <v>66</v>
      </c>
      <c r="D59" s="22">
        <v>2022</v>
      </c>
      <c r="E59" s="22" t="s">
        <v>49</v>
      </c>
    </row>
    <row r="60" spans="1:5" x14ac:dyDescent="0.25">
      <c r="A60" s="4" t="s">
        <v>137</v>
      </c>
      <c r="B60" s="4" t="s">
        <v>19</v>
      </c>
      <c r="C60" s="5" t="s">
        <v>67</v>
      </c>
      <c r="D60" s="22">
        <v>2022</v>
      </c>
      <c r="E60" s="22" t="s">
        <v>49</v>
      </c>
    </row>
    <row r="61" spans="1:5" ht="25.5" x14ac:dyDescent="0.25">
      <c r="A61" s="4" t="s">
        <v>137</v>
      </c>
      <c r="B61" s="4" t="s">
        <v>21</v>
      </c>
      <c r="C61" s="5" t="s">
        <v>74</v>
      </c>
      <c r="D61" s="22">
        <v>2022</v>
      </c>
      <c r="E61" s="22" t="s">
        <v>49</v>
      </c>
    </row>
    <row r="62" spans="1:5" x14ac:dyDescent="0.25">
      <c r="A62" s="4" t="s">
        <v>137</v>
      </c>
      <c r="B62" s="15" t="s">
        <v>3</v>
      </c>
      <c r="C62" s="16" t="s">
        <v>4</v>
      </c>
      <c r="D62" s="24">
        <v>2022</v>
      </c>
      <c r="E62" s="24" t="s">
        <v>52</v>
      </c>
    </row>
    <row r="63" spans="1:5" ht="25.5" x14ac:dyDescent="0.25">
      <c r="A63" s="4" t="s">
        <v>137</v>
      </c>
      <c r="B63" s="4" t="s">
        <v>6</v>
      </c>
      <c r="C63" s="5" t="s">
        <v>68</v>
      </c>
      <c r="D63" s="22">
        <v>2022</v>
      </c>
      <c r="E63" s="22" t="s">
        <v>52</v>
      </c>
    </row>
    <row r="64" spans="1:5" x14ac:dyDescent="0.25">
      <c r="A64" s="4" t="s">
        <v>137</v>
      </c>
      <c r="B64" s="4" t="s">
        <v>7</v>
      </c>
      <c r="C64" s="5" t="s">
        <v>161</v>
      </c>
      <c r="D64" s="22">
        <v>2022</v>
      </c>
      <c r="E64" s="22" t="s">
        <v>52</v>
      </c>
    </row>
    <row r="65" spans="1:5" ht="102" x14ac:dyDescent="0.25">
      <c r="A65" s="4" t="s">
        <v>137</v>
      </c>
      <c r="B65" s="4" t="s">
        <v>8</v>
      </c>
      <c r="C65" s="17" t="s">
        <v>160</v>
      </c>
      <c r="D65" s="22">
        <v>2022</v>
      </c>
      <c r="E65" s="22" t="s">
        <v>52</v>
      </c>
    </row>
    <row r="66" spans="1:5" ht="38.25" x14ac:dyDescent="0.25">
      <c r="A66" s="4" t="s">
        <v>137</v>
      </c>
      <c r="B66" s="4" t="s">
        <v>9</v>
      </c>
      <c r="C66" s="5" t="s">
        <v>69</v>
      </c>
      <c r="D66" s="22">
        <v>2022</v>
      </c>
      <c r="E66" s="22" t="s">
        <v>52</v>
      </c>
    </row>
    <row r="67" spans="1:5" ht="18.600000000000001" customHeight="1" x14ac:dyDescent="0.25">
      <c r="A67" s="4" t="s">
        <v>137</v>
      </c>
      <c r="B67" s="4" t="s">
        <v>11</v>
      </c>
      <c r="C67" s="5" t="s">
        <v>146</v>
      </c>
      <c r="D67" s="22">
        <v>2022</v>
      </c>
      <c r="E67" s="22" t="s">
        <v>52</v>
      </c>
    </row>
    <row r="68" spans="1:5" ht="25.5" x14ac:dyDescent="0.25">
      <c r="A68" s="4" t="s">
        <v>137</v>
      </c>
      <c r="B68" s="4" t="s">
        <v>12</v>
      </c>
      <c r="C68" s="5" t="s">
        <v>70</v>
      </c>
      <c r="D68" s="22">
        <v>2022</v>
      </c>
      <c r="E68" s="22" t="s">
        <v>52</v>
      </c>
    </row>
    <row r="69" spans="1:5" ht="51" x14ac:dyDescent="0.25">
      <c r="A69" s="4" t="s">
        <v>137</v>
      </c>
      <c r="B69" s="4" t="s">
        <v>13</v>
      </c>
      <c r="C69" s="5" t="s">
        <v>71</v>
      </c>
      <c r="D69" s="22">
        <v>2022</v>
      </c>
      <c r="E69" s="22" t="s">
        <v>52</v>
      </c>
    </row>
    <row r="70" spans="1:5" ht="25.5" x14ac:dyDescent="0.25">
      <c r="A70" s="4" t="s">
        <v>137</v>
      </c>
      <c r="B70" s="4" t="s">
        <v>15</v>
      </c>
      <c r="C70" s="5" t="s">
        <v>72</v>
      </c>
      <c r="D70" s="22">
        <v>2022</v>
      </c>
      <c r="E70" s="22" t="s">
        <v>52</v>
      </c>
    </row>
    <row r="71" spans="1:5" ht="25.5" x14ac:dyDescent="0.25">
      <c r="A71" s="4" t="s">
        <v>137</v>
      </c>
      <c r="B71" s="4" t="s">
        <v>17</v>
      </c>
      <c r="C71" s="5" t="s">
        <v>66</v>
      </c>
      <c r="D71" s="22">
        <v>2022</v>
      </c>
      <c r="E71" s="22" t="s">
        <v>52</v>
      </c>
    </row>
    <row r="72" spans="1:5" x14ac:dyDescent="0.25">
      <c r="A72" s="4" t="s">
        <v>137</v>
      </c>
      <c r="B72" s="4" t="s">
        <v>19</v>
      </c>
      <c r="C72" s="5" t="s">
        <v>73</v>
      </c>
      <c r="D72" s="22">
        <v>2022</v>
      </c>
      <c r="E72" s="22" t="s">
        <v>52</v>
      </c>
    </row>
    <row r="73" spans="1:5" ht="25.5" x14ac:dyDescent="0.25">
      <c r="A73" s="4" t="s">
        <v>137</v>
      </c>
      <c r="B73" s="4" t="s">
        <v>21</v>
      </c>
      <c r="C73" s="5" t="s">
        <v>74</v>
      </c>
      <c r="D73" s="22">
        <v>2022</v>
      </c>
      <c r="E73" s="22" t="s">
        <v>52</v>
      </c>
    </row>
    <row r="74" spans="1:5" x14ac:dyDescent="0.25">
      <c r="A74" s="4" t="s">
        <v>137</v>
      </c>
      <c r="B74" s="13" t="s">
        <v>3</v>
      </c>
      <c r="C74" s="14" t="s">
        <v>4</v>
      </c>
      <c r="D74" s="23">
        <v>2021</v>
      </c>
      <c r="E74" s="23" t="s">
        <v>49</v>
      </c>
    </row>
    <row r="75" spans="1:5" x14ac:dyDescent="0.25">
      <c r="A75" s="4" t="s">
        <v>137</v>
      </c>
      <c r="B75" s="4" t="s">
        <v>6</v>
      </c>
      <c r="C75" s="5" t="s">
        <v>77</v>
      </c>
      <c r="D75" s="22">
        <v>2021</v>
      </c>
      <c r="E75" s="22" t="s">
        <v>49</v>
      </c>
    </row>
    <row r="76" spans="1:5" x14ac:dyDescent="0.25">
      <c r="A76" s="4" t="s">
        <v>137</v>
      </c>
      <c r="B76" s="4" t="s">
        <v>7</v>
      </c>
      <c r="C76" s="5" t="s">
        <v>161</v>
      </c>
      <c r="D76" s="22">
        <v>2021</v>
      </c>
      <c r="E76" s="22" t="s">
        <v>49</v>
      </c>
    </row>
    <row r="77" spans="1:5" ht="63.75" x14ac:dyDescent="0.25">
      <c r="A77" s="4" t="s">
        <v>137</v>
      </c>
      <c r="B77" s="4" t="s">
        <v>8</v>
      </c>
      <c r="C77" s="17" t="s">
        <v>162</v>
      </c>
      <c r="D77" s="22">
        <v>2021</v>
      </c>
      <c r="E77" s="22" t="s">
        <v>49</v>
      </c>
    </row>
    <row r="78" spans="1:5" ht="38.25" x14ac:dyDescent="0.25">
      <c r="A78" s="4" t="s">
        <v>137</v>
      </c>
      <c r="B78" s="4" t="s">
        <v>9</v>
      </c>
      <c r="C78" s="5" t="s">
        <v>10</v>
      </c>
      <c r="D78" s="22">
        <v>2021</v>
      </c>
      <c r="E78" s="22" t="s">
        <v>49</v>
      </c>
    </row>
    <row r="79" spans="1:5" x14ac:dyDescent="0.25">
      <c r="A79" s="4" t="s">
        <v>137</v>
      </c>
      <c r="B79" s="4" t="s">
        <v>11</v>
      </c>
      <c r="C79" s="5" t="s">
        <v>147</v>
      </c>
      <c r="D79" s="22">
        <v>2021</v>
      </c>
      <c r="E79" s="22" t="s">
        <v>49</v>
      </c>
    </row>
    <row r="80" spans="1:5" ht="25.5" x14ac:dyDescent="0.25">
      <c r="A80" s="4" t="s">
        <v>137</v>
      </c>
      <c r="B80" s="4" t="s">
        <v>12</v>
      </c>
      <c r="C80" s="5" t="s">
        <v>78</v>
      </c>
      <c r="D80" s="22">
        <v>2021</v>
      </c>
      <c r="E80" s="22" t="s">
        <v>49</v>
      </c>
    </row>
    <row r="81" spans="1:6" ht="25.5" x14ac:dyDescent="0.25">
      <c r="A81" s="4" t="s">
        <v>137</v>
      </c>
      <c r="B81" s="4" t="s">
        <v>13</v>
      </c>
      <c r="C81" s="5" t="s">
        <v>79</v>
      </c>
      <c r="D81" s="22">
        <v>2021</v>
      </c>
      <c r="E81" s="22" t="s">
        <v>49</v>
      </c>
    </row>
    <row r="82" spans="1:6" ht="25.5" x14ac:dyDescent="0.25">
      <c r="A82" s="4" t="s">
        <v>137</v>
      </c>
      <c r="B82" s="4" t="s">
        <v>15</v>
      </c>
      <c r="C82" s="5" t="s">
        <v>80</v>
      </c>
      <c r="D82" s="22">
        <v>2021</v>
      </c>
      <c r="E82" s="22" t="s">
        <v>49</v>
      </c>
    </row>
    <row r="83" spans="1:6" ht="25.5" x14ac:dyDescent="0.25">
      <c r="A83" s="4" t="s">
        <v>137</v>
      </c>
      <c r="B83" s="4" t="s">
        <v>17</v>
      </c>
      <c r="C83" s="5" t="s">
        <v>66</v>
      </c>
      <c r="D83" s="22">
        <v>2021</v>
      </c>
      <c r="E83" s="22" t="s">
        <v>49</v>
      </c>
    </row>
    <row r="84" spans="1:6" x14ac:dyDescent="0.25">
      <c r="A84" s="4" t="s">
        <v>137</v>
      </c>
      <c r="B84" s="4" t="s">
        <v>19</v>
      </c>
      <c r="C84" s="5" t="s">
        <v>81</v>
      </c>
      <c r="D84" s="22">
        <v>2021</v>
      </c>
      <c r="E84" s="22" t="s">
        <v>49</v>
      </c>
    </row>
    <row r="85" spans="1:6" ht="25.5" x14ac:dyDescent="0.25">
      <c r="A85" s="4" t="s">
        <v>137</v>
      </c>
      <c r="B85" s="4" t="s">
        <v>21</v>
      </c>
      <c r="C85" s="5" t="s">
        <v>82</v>
      </c>
      <c r="D85" s="22">
        <v>2021</v>
      </c>
      <c r="E85" s="22" t="s">
        <v>49</v>
      </c>
    </row>
    <row r="86" spans="1:6" ht="21.95" customHeight="1" x14ac:dyDescent="0.25">
      <c r="A86" s="4" t="s">
        <v>137</v>
      </c>
      <c r="B86" s="13" t="s">
        <v>3</v>
      </c>
      <c r="C86" s="14" t="s">
        <v>4</v>
      </c>
      <c r="D86" s="23">
        <v>2019</v>
      </c>
      <c r="E86" s="23" t="s">
        <v>49</v>
      </c>
    </row>
    <row r="87" spans="1:6" ht="21.95" customHeight="1" x14ac:dyDescent="0.25">
      <c r="A87" s="4" t="s">
        <v>137</v>
      </c>
      <c r="B87" s="4" t="s">
        <v>6</v>
      </c>
      <c r="C87" s="17" t="s">
        <v>84</v>
      </c>
      <c r="D87" s="22">
        <v>2019</v>
      </c>
      <c r="E87" s="22" t="s">
        <v>49</v>
      </c>
    </row>
    <row r="88" spans="1:6" ht="21.95" customHeight="1" x14ac:dyDescent="0.25">
      <c r="A88" s="4" t="s">
        <v>137</v>
      </c>
      <c r="B88" s="4" t="s">
        <v>7</v>
      </c>
      <c r="C88" s="5" t="s">
        <v>161</v>
      </c>
      <c r="D88" s="22">
        <v>2019</v>
      </c>
      <c r="E88" s="22" t="s">
        <v>49</v>
      </c>
    </row>
    <row r="89" spans="1:6" ht="89.25" x14ac:dyDescent="0.25">
      <c r="A89" s="4" t="s">
        <v>137</v>
      </c>
      <c r="B89" s="4" t="s">
        <v>8</v>
      </c>
      <c r="C89" s="30" t="s">
        <v>163</v>
      </c>
      <c r="D89" s="22">
        <v>2019</v>
      </c>
      <c r="E89" s="22" t="s">
        <v>49</v>
      </c>
      <c r="F89" s="33"/>
    </row>
    <row r="90" spans="1:6" ht="21.95" customHeight="1" x14ac:dyDescent="0.25">
      <c r="A90" s="4" t="s">
        <v>137</v>
      </c>
      <c r="B90" s="4" t="s">
        <v>9</v>
      </c>
      <c r="C90" s="17" t="s">
        <v>85</v>
      </c>
      <c r="D90" s="22">
        <v>2019</v>
      </c>
      <c r="E90" s="22" t="s">
        <v>49</v>
      </c>
      <c r="F90" s="34"/>
    </row>
    <row r="91" spans="1:6" ht="19.5" customHeight="1" x14ac:dyDescent="0.25">
      <c r="A91" s="4" t="s">
        <v>137</v>
      </c>
      <c r="B91" s="4" t="s">
        <v>11</v>
      </c>
      <c r="C91" s="17" t="s">
        <v>148</v>
      </c>
      <c r="D91" s="22">
        <v>2019</v>
      </c>
      <c r="E91" s="22" t="s">
        <v>49</v>
      </c>
    </row>
    <row r="92" spans="1:6" ht="38.25" x14ac:dyDescent="0.25">
      <c r="A92" s="4" t="s">
        <v>137</v>
      </c>
      <c r="B92" s="4" t="s">
        <v>12</v>
      </c>
      <c r="C92" s="17" t="s">
        <v>86</v>
      </c>
      <c r="D92" s="22">
        <v>2019</v>
      </c>
      <c r="E92" s="22" t="s">
        <v>49</v>
      </c>
    </row>
    <row r="93" spans="1:6" ht="25.5" x14ac:dyDescent="0.25">
      <c r="A93" s="4" t="s">
        <v>137</v>
      </c>
      <c r="B93" s="4" t="s">
        <v>13</v>
      </c>
      <c r="C93" s="17" t="s">
        <v>87</v>
      </c>
      <c r="D93" s="22">
        <v>2019</v>
      </c>
      <c r="E93" s="22" t="s">
        <v>49</v>
      </c>
    </row>
    <row r="94" spans="1:6" x14ac:dyDescent="0.25">
      <c r="A94" s="4" t="s">
        <v>137</v>
      </c>
      <c r="B94" s="4" t="s">
        <v>15</v>
      </c>
      <c r="C94" s="17" t="s">
        <v>88</v>
      </c>
      <c r="D94" s="22">
        <v>2019</v>
      </c>
      <c r="E94" s="22" t="s">
        <v>49</v>
      </c>
    </row>
    <row r="95" spans="1:6" ht="25.5" x14ac:dyDescent="0.25">
      <c r="A95" s="4" t="s">
        <v>137</v>
      </c>
      <c r="B95" s="4" t="s">
        <v>17</v>
      </c>
      <c r="C95" s="17" t="s">
        <v>89</v>
      </c>
      <c r="D95" s="22">
        <v>2019</v>
      </c>
      <c r="E95" s="22" t="s">
        <v>49</v>
      </c>
    </row>
    <row r="96" spans="1:6" x14ac:dyDescent="0.25">
      <c r="A96" s="4" t="s">
        <v>137</v>
      </c>
      <c r="B96" s="4" t="s">
        <v>19</v>
      </c>
      <c r="C96" s="17" t="s">
        <v>90</v>
      </c>
      <c r="D96" s="22">
        <v>2019</v>
      </c>
      <c r="E96" s="22" t="s">
        <v>49</v>
      </c>
    </row>
    <row r="97" spans="1:6" ht="25.5" x14ac:dyDescent="0.25">
      <c r="A97" s="4" t="s">
        <v>137</v>
      </c>
      <c r="B97" s="4" t="s">
        <v>21</v>
      </c>
      <c r="C97" s="17" t="s">
        <v>91</v>
      </c>
      <c r="D97" s="22">
        <v>2019</v>
      </c>
      <c r="E97" s="22" t="s">
        <v>49</v>
      </c>
    </row>
    <row r="98" spans="1:6" ht="21.6" customHeight="1" x14ac:dyDescent="0.25">
      <c r="A98" s="4" t="s">
        <v>137</v>
      </c>
      <c r="B98" s="13" t="s">
        <v>3</v>
      </c>
      <c r="C98" s="14" t="s">
        <v>4</v>
      </c>
      <c r="D98" s="23">
        <v>2017</v>
      </c>
      <c r="E98" s="23" t="s">
        <v>49</v>
      </c>
    </row>
    <row r="99" spans="1:6" ht="21.6" customHeight="1" x14ac:dyDescent="0.25">
      <c r="A99" s="4" t="s">
        <v>137</v>
      </c>
      <c r="B99" s="4" t="s">
        <v>6</v>
      </c>
      <c r="C99" s="17" t="s">
        <v>92</v>
      </c>
      <c r="D99" s="22">
        <v>2017</v>
      </c>
      <c r="E99" s="22" t="s">
        <v>49</v>
      </c>
    </row>
    <row r="100" spans="1:6" ht="21.6" customHeight="1" x14ac:dyDescent="0.25">
      <c r="A100" s="4" t="s">
        <v>137</v>
      </c>
      <c r="B100" s="4" t="s">
        <v>7</v>
      </c>
      <c r="C100" s="17" t="s">
        <v>164</v>
      </c>
      <c r="D100" s="22">
        <v>2017</v>
      </c>
      <c r="E100" s="22" t="s">
        <v>49</v>
      </c>
    </row>
    <row r="101" spans="1:6" ht="51" x14ac:dyDescent="0.25">
      <c r="A101" s="4" t="s">
        <v>137</v>
      </c>
      <c r="B101" s="4" t="s">
        <v>8</v>
      </c>
      <c r="C101" s="30" t="s">
        <v>166</v>
      </c>
      <c r="D101" s="22">
        <v>2017</v>
      </c>
      <c r="E101" s="22" t="s">
        <v>49</v>
      </c>
      <c r="F101" s="33"/>
    </row>
    <row r="102" spans="1:6" ht="25.5" x14ac:dyDescent="0.25">
      <c r="A102" s="4" t="s">
        <v>137</v>
      </c>
      <c r="B102" s="4" t="s">
        <v>9</v>
      </c>
      <c r="C102" s="17" t="s">
        <v>85</v>
      </c>
      <c r="D102" s="22">
        <v>2017</v>
      </c>
      <c r="E102" s="22" t="s">
        <v>49</v>
      </c>
    </row>
    <row r="103" spans="1:6" x14ac:dyDescent="0.25">
      <c r="A103" s="4" t="s">
        <v>137</v>
      </c>
      <c r="B103" s="4" t="s">
        <v>11</v>
      </c>
      <c r="C103" s="17" t="s">
        <v>149</v>
      </c>
      <c r="D103" s="22">
        <v>2017</v>
      </c>
      <c r="E103" s="22" t="s">
        <v>49</v>
      </c>
    </row>
    <row r="104" spans="1:6" ht="38.25" x14ac:dyDescent="0.25">
      <c r="A104" s="4" t="s">
        <v>137</v>
      </c>
      <c r="B104" s="4" t="s">
        <v>12</v>
      </c>
      <c r="C104" s="17" t="s">
        <v>93</v>
      </c>
      <c r="D104" s="22">
        <v>2017</v>
      </c>
      <c r="E104" s="22" t="s">
        <v>49</v>
      </c>
    </row>
    <row r="105" spans="1:6" ht="38.25" x14ac:dyDescent="0.25">
      <c r="A105" s="4" t="s">
        <v>137</v>
      </c>
      <c r="B105" s="4" t="s">
        <v>13</v>
      </c>
      <c r="C105" s="17" t="s">
        <v>94</v>
      </c>
      <c r="D105" s="22">
        <v>2017</v>
      </c>
      <c r="E105" s="22" t="s">
        <v>49</v>
      </c>
    </row>
    <row r="106" spans="1:6" x14ac:dyDescent="0.25">
      <c r="A106" s="4" t="s">
        <v>137</v>
      </c>
      <c r="B106" s="4" t="s">
        <v>15</v>
      </c>
      <c r="C106" s="17" t="s">
        <v>95</v>
      </c>
      <c r="D106" s="22">
        <v>2017</v>
      </c>
      <c r="E106" s="22" t="s">
        <v>49</v>
      </c>
    </row>
    <row r="107" spans="1:6" ht="25.5" x14ac:dyDescent="0.25">
      <c r="A107" s="4" t="s">
        <v>137</v>
      </c>
      <c r="B107" s="4" t="s">
        <v>17</v>
      </c>
      <c r="C107" s="17" t="s">
        <v>96</v>
      </c>
      <c r="D107" s="22">
        <v>2017</v>
      </c>
      <c r="E107" s="22" t="s">
        <v>49</v>
      </c>
    </row>
    <row r="108" spans="1:6" x14ac:dyDescent="0.25">
      <c r="A108" s="4" t="s">
        <v>137</v>
      </c>
      <c r="B108" s="4" t="s">
        <v>19</v>
      </c>
      <c r="C108" s="17" t="s">
        <v>97</v>
      </c>
      <c r="D108" s="22">
        <v>2017</v>
      </c>
      <c r="E108" s="22" t="s">
        <v>49</v>
      </c>
    </row>
    <row r="109" spans="1:6" ht="25.5" x14ac:dyDescent="0.25">
      <c r="A109" s="4" t="s">
        <v>137</v>
      </c>
      <c r="B109" s="4" t="s">
        <v>21</v>
      </c>
      <c r="C109" s="17" t="s">
        <v>98</v>
      </c>
      <c r="D109" s="22">
        <v>2017</v>
      </c>
      <c r="E109" s="22" t="s">
        <v>49</v>
      </c>
    </row>
    <row r="110" spans="1:6" ht="21.6" customHeight="1" x14ac:dyDescent="0.25">
      <c r="A110" s="4" t="s">
        <v>137</v>
      </c>
      <c r="B110" s="13" t="s">
        <v>3</v>
      </c>
      <c r="C110" s="14" t="s">
        <v>4</v>
      </c>
      <c r="D110" s="23">
        <v>2016</v>
      </c>
      <c r="E110" s="23" t="s">
        <v>49</v>
      </c>
    </row>
    <row r="111" spans="1:6" ht="21.6" customHeight="1" x14ac:dyDescent="0.25">
      <c r="A111" s="4" t="s">
        <v>137</v>
      </c>
      <c r="B111" s="4" t="s">
        <v>6</v>
      </c>
      <c r="C111" s="17" t="s">
        <v>99</v>
      </c>
      <c r="D111" s="22">
        <v>2016</v>
      </c>
      <c r="E111" s="22" t="s">
        <v>49</v>
      </c>
    </row>
    <row r="112" spans="1:6" ht="21.6" customHeight="1" x14ac:dyDescent="0.25">
      <c r="A112" s="4" t="s">
        <v>137</v>
      </c>
      <c r="B112" s="4" t="s">
        <v>7</v>
      </c>
      <c r="C112" s="17" t="s">
        <v>164</v>
      </c>
      <c r="D112" s="22">
        <v>2016</v>
      </c>
      <c r="E112" s="22" t="s">
        <v>49</v>
      </c>
    </row>
    <row r="113" spans="1:6" ht="51" x14ac:dyDescent="0.25">
      <c r="A113" s="4" t="s">
        <v>137</v>
      </c>
      <c r="B113" s="4" t="s">
        <v>8</v>
      </c>
      <c r="C113" s="30" t="s">
        <v>165</v>
      </c>
      <c r="D113" s="22">
        <v>2016</v>
      </c>
      <c r="E113" s="22" t="s">
        <v>49</v>
      </c>
      <c r="F113" s="33"/>
    </row>
    <row r="114" spans="1:6" ht="25.5" x14ac:dyDescent="0.25">
      <c r="A114" s="4" t="s">
        <v>137</v>
      </c>
      <c r="B114" s="4" t="s">
        <v>9</v>
      </c>
      <c r="C114" s="17" t="s">
        <v>100</v>
      </c>
      <c r="D114" s="22">
        <v>2016</v>
      </c>
      <c r="E114" s="22" t="s">
        <v>49</v>
      </c>
    </row>
    <row r="115" spans="1:6" x14ac:dyDescent="0.25">
      <c r="A115" s="4" t="s">
        <v>137</v>
      </c>
      <c r="B115" s="4" t="s">
        <v>11</v>
      </c>
      <c r="C115" s="17" t="s">
        <v>150</v>
      </c>
      <c r="D115" s="22">
        <v>2016</v>
      </c>
      <c r="E115" s="22" t="s">
        <v>49</v>
      </c>
    </row>
    <row r="116" spans="1:6" ht="38.25" x14ac:dyDescent="0.25">
      <c r="A116" s="4" t="s">
        <v>137</v>
      </c>
      <c r="B116" s="4" t="s">
        <v>12</v>
      </c>
      <c r="C116" s="17" t="s">
        <v>101</v>
      </c>
      <c r="D116" s="22">
        <v>2016</v>
      </c>
      <c r="E116" s="22" t="s">
        <v>49</v>
      </c>
    </row>
    <row r="117" spans="1:6" ht="38.25" x14ac:dyDescent="0.25">
      <c r="A117" s="4" t="s">
        <v>137</v>
      </c>
      <c r="B117" s="4" t="s">
        <v>13</v>
      </c>
      <c r="C117" s="17" t="s">
        <v>102</v>
      </c>
      <c r="D117" s="22">
        <v>2016</v>
      </c>
      <c r="E117" s="22" t="s">
        <v>49</v>
      </c>
    </row>
    <row r="118" spans="1:6" x14ac:dyDescent="0.25">
      <c r="A118" s="4" t="s">
        <v>137</v>
      </c>
      <c r="B118" s="4" t="s">
        <v>15</v>
      </c>
      <c r="C118" s="17" t="s">
        <v>105</v>
      </c>
      <c r="D118" s="22">
        <v>2016</v>
      </c>
      <c r="E118" s="22" t="s">
        <v>49</v>
      </c>
    </row>
    <row r="119" spans="1:6" ht="25.5" x14ac:dyDescent="0.25">
      <c r="A119" s="4" t="s">
        <v>137</v>
      </c>
      <c r="B119" s="4" t="s">
        <v>17</v>
      </c>
      <c r="C119" s="17" t="s">
        <v>103</v>
      </c>
      <c r="D119" s="22">
        <v>2016</v>
      </c>
      <c r="E119" s="22" t="s">
        <v>49</v>
      </c>
    </row>
    <row r="120" spans="1:6" ht="25.5" x14ac:dyDescent="0.25">
      <c r="A120" s="4" t="s">
        <v>137</v>
      </c>
      <c r="B120" s="4" t="s">
        <v>19</v>
      </c>
      <c r="C120" s="17" t="s">
        <v>104</v>
      </c>
      <c r="D120" s="22">
        <v>2016</v>
      </c>
      <c r="E120" s="22" t="s">
        <v>49</v>
      </c>
    </row>
    <row r="121" spans="1:6" ht="25.5" x14ac:dyDescent="0.25">
      <c r="A121" s="4" t="s">
        <v>137</v>
      </c>
      <c r="B121" s="4" t="s">
        <v>21</v>
      </c>
      <c r="C121" s="17" t="s">
        <v>106</v>
      </c>
      <c r="D121" s="22">
        <v>2016</v>
      </c>
      <c r="E121" s="22" t="s">
        <v>49</v>
      </c>
    </row>
    <row r="122" spans="1:6" ht="21" customHeight="1" x14ac:dyDescent="0.25">
      <c r="A122" s="4" t="s">
        <v>137</v>
      </c>
      <c r="B122" s="13" t="s">
        <v>3</v>
      </c>
      <c r="C122" s="14" t="s">
        <v>4</v>
      </c>
      <c r="D122" s="23">
        <v>2014</v>
      </c>
      <c r="E122" s="23" t="s">
        <v>49</v>
      </c>
    </row>
    <row r="123" spans="1:6" ht="21" customHeight="1" x14ac:dyDescent="0.25">
      <c r="A123" s="4" t="s">
        <v>137</v>
      </c>
      <c r="B123" s="4" t="s">
        <v>6</v>
      </c>
      <c r="C123" s="17" t="s">
        <v>107</v>
      </c>
      <c r="D123" s="22">
        <v>2014</v>
      </c>
      <c r="E123" s="22" t="s">
        <v>49</v>
      </c>
    </row>
    <row r="124" spans="1:6" ht="25.5" x14ac:dyDescent="0.25">
      <c r="A124" s="4" t="s">
        <v>137</v>
      </c>
      <c r="B124" s="4" t="s">
        <v>7</v>
      </c>
      <c r="C124" s="17" t="s">
        <v>108</v>
      </c>
      <c r="D124" s="22">
        <v>2014</v>
      </c>
      <c r="E124" s="22" t="s">
        <v>49</v>
      </c>
    </row>
    <row r="125" spans="1:6" ht="53.45" customHeight="1" x14ac:dyDescent="0.25">
      <c r="A125" s="4" t="s">
        <v>137</v>
      </c>
      <c r="B125" s="4" t="s">
        <v>8</v>
      </c>
      <c r="C125" s="30" t="s">
        <v>167</v>
      </c>
      <c r="D125" s="22">
        <v>2014</v>
      </c>
      <c r="E125" s="22" t="s">
        <v>49</v>
      </c>
      <c r="F125" s="33"/>
    </row>
    <row r="126" spans="1:6" ht="25.5" x14ac:dyDescent="0.25">
      <c r="A126" s="4" t="s">
        <v>137</v>
      </c>
      <c r="B126" s="4" t="s">
        <v>9</v>
      </c>
      <c r="C126" s="17" t="s">
        <v>100</v>
      </c>
      <c r="D126" s="22">
        <v>2014</v>
      </c>
      <c r="E126" s="22" t="s">
        <v>49</v>
      </c>
    </row>
    <row r="127" spans="1:6" ht="21" customHeight="1" x14ac:dyDescent="0.25">
      <c r="A127" s="4" t="s">
        <v>137</v>
      </c>
      <c r="B127" s="4" t="s">
        <v>11</v>
      </c>
      <c r="C127" s="17" t="s">
        <v>136</v>
      </c>
      <c r="D127" s="22">
        <v>2014</v>
      </c>
      <c r="E127" s="22" t="s">
        <v>49</v>
      </c>
    </row>
    <row r="128" spans="1:6" ht="38.25" x14ac:dyDescent="0.25">
      <c r="A128" s="4" t="s">
        <v>137</v>
      </c>
      <c r="B128" s="4" t="s">
        <v>12</v>
      </c>
      <c r="C128" s="17" t="s">
        <v>109</v>
      </c>
      <c r="D128" s="22">
        <v>2014</v>
      </c>
      <c r="E128" s="22" t="s">
        <v>49</v>
      </c>
    </row>
    <row r="129" spans="1:6" ht="25.5" x14ac:dyDescent="0.25">
      <c r="A129" s="4" t="s">
        <v>137</v>
      </c>
      <c r="B129" s="4" t="s">
        <v>13</v>
      </c>
      <c r="C129" s="17" t="s">
        <v>110</v>
      </c>
      <c r="D129" s="22">
        <v>2014</v>
      </c>
      <c r="E129" s="22" t="s">
        <v>49</v>
      </c>
    </row>
    <row r="130" spans="1:6" x14ac:dyDescent="0.25">
      <c r="A130" s="4" t="s">
        <v>137</v>
      </c>
      <c r="B130" s="4" t="s">
        <v>15</v>
      </c>
      <c r="C130" s="17" t="s">
        <v>171</v>
      </c>
      <c r="D130" s="22">
        <v>2014</v>
      </c>
      <c r="E130" s="22" t="s">
        <v>49</v>
      </c>
    </row>
    <row r="131" spans="1:6" ht="38.25" x14ac:dyDescent="0.25">
      <c r="A131" s="4" t="s">
        <v>137</v>
      </c>
      <c r="B131" s="4" t="s">
        <v>17</v>
      </c>
      <c r="C131" s="17" t="s">
        <v>111</v>
      </c>
      <c r="D131" s="22">
        <v>2014</v>
      </c>
      <c r="E131" s="22" t="s">
        <v>49</v>
      </c>
    </row>
    <row r="132" spans="1:6" ht="25.5" x14ac:dyDescent="0.25">
      <c r="A132" s="4" t="s">
        <v>137</v>
      </c>
      <c r="B132" s="4" t="s">
        <v>19</v>
      </c>
      <c r="C132" s="17" t="s">
        <v>112</v>
      </c>
      <c r="D132" s="22">
        <v>2014</v>
      </c>
      <c r="E132" s="22" t="s">
        <v>49</v>
      </c>
    </row>
    <row r="133" spans="1:6" ht="25.5" x14ac:dyDescent="0.25">
      <c r="A133" s="4" t="s">
        <v>137</v>
      </c>
      <c r="B133" s="4" t="s">
        <v>21</v>
      </c>
      <c r="C133" s="17" t="s">
        <v>113</v>
      </c>
      <c r="D133" s="22">
        <v>2014</v>
      </c>
      <c r="E133" s="22" t="s">
        <v>49</v>
      </c>
    </row>
    <row r="134" spans="1:6" ht="20.45" customHeight="1" x14ac:dyDescent="0.25">
      <c r="A134" s="4" t="s">
        <v>137</v>
      </c>
      <c r="B134" s="13" t="s">
        <v>3</v>
      </c>
      <c r="C134" s="14" t="s">
        <v>4</v>
      </c>
      <c r="D134" s="23">
        <v>2012</v>
      </c>
      <c r="E134" s="23" t="s">
        <v>49</v>
      </c>
    </row>
    <row r="135" spans="1:6" ht="20.45" customHeight="1" x14ac:dyDescent="0.25">
      <c r="A135" s="4" t="s">
        <v>137</v>
      </c>
      <c r="B135" s="4" t="s">
        <v>6</v>
      </c>
      <c r="C135" s="17" t="s">
        <v>114</v>
      </c>
      <c r="D135" s="22">
        <v>2012</v>
      </c>
      <c r="E135" s="22" t="s">
        <v>49</v>
      </c>
    </row>
    <row r="136" spans="1:6" ht="23.45" customHeight="1" x14ac:dyDescent="0.25">
      <c r="A136" s="4" t="s">
        <v>137</v>
      </c>
      <c r="B136" s="4" t="s">
        <v>7</v>
      </c>
      <c r="C136" s="17" t="s">
        <v>108</v>
      </c>
      <c r="D136" s="22">
        <v>2012</v>
      </c>
      <c r="E136" s="22" t="s">
        <v>49</v>
      </c>
    </row>
    <row r="137" spans="1:6" ht="47.45" customHeight="1" x14ac:dyDescent="0.25">
      <c r="A137" s="4" t="s">
        <v>137</v>
      </c>
      <c r="B137" s="4" t="s">
        <v>8</v>
      </c>
      <c r="C137" s="30" t="s">
        <v>168</v>
      </c>
      <c r="D137" s="22">
        <v>2012</v>
      </c>
      <c r="E137" s="22" t="s">
        <v>49</v>
      </c>
      <c r="F137" s="33"/>
    </row>
    <row r="138" spans="1:6" ht="25.5" x14ac:dyDescent="0.25">
      <c r="A138" s="4" t="s">
        <v>137</v>
      </c>
      <c r="B138" s="4" t="s">
        <v>9</v>
      </c>
      <c r="C138" s="17" t="s">
        <v>100</v>
      </c>
      <c r="D138" s="22">
        <v>2012</v>
      </c>
      <c r="E138" s="22" t="s">
        <v>49</v>
      </c>
    </row>
    <row r="139" spans="1:6" x14ac:dyDescent="0.25">
      <c r="A139" s="4" t="s">
        <v>137</v>
      </c>
      <c r="B139" s="4" t="s">
        <v>11</v>
      </c>
      <c r="C139" s="17" t="s">
        <v>136</v>
      </c>
      <c r="D139" s="22">
        <v>2012</v>
      </c>
      <c r="E139" s="22" t="s">
        <v>49</v>
      </c>
    </row>
    <row r="140" spans="1:6" ht="38.25" x14ac:dyDescent="0.25">
      <c r="A140" s="4" t="s">
        <v>137</v>
      </c>
      <c r="B140" s="4" t="s">
        <v>12</v>
      </c>
      <c r="C140" s="17" t="s">
        <v>109</v>
      </c>
      <c r="D140" s="22">
        <v>2012</v>
      </c>
      <c r="E140" s="22" t="s">
        <v>49</v>
      </c>
    </row>
    <row r="141" spans="1:6" ht="25.5" x14ac:dyDescent="0.25">
      <c r="A141" s="4" t="s">
        <v>137</v>
      </c>
      <c r="B141" s="4" t="s">
        <v>13</v>
      </c>
      <c r="C141" s="17" t="s">
        <v>110</v>
      </c>
      <c r="D141" s="22">
        <v>2012</v>
      </c>
      <c r="E141" s="22" t="s">
        <v>49</v>
      </c>
    </row>
    <row r="142" spans="1:6" x14ac:dyDescent="0.25">
      <c r="A142" s="4" t="s">
        <v>137</v>
      </c>
      <c r="B142" s="4" t="s">
        <v>15</v>
      </c>
      <c r="C142" s="17" t="s">
        <v>170</v>
      </c>
      <c r="D142" s="22">
        <v>2012</v>
      </c>
      <c r="E142" s="22" t="s">
        <v>49</v>
      </c>
    </row>
    <row r="143" spans="1:6" ht="25.5" x14ac:dyDescent="0.25">
      <c r="A143" s="4" t="s">
        <v>137</v>
      </c>
      <c r="B143" s="4" t="s">
        <v>17</v>
      </c>
      <c r="C143" s="17" t="s">
        <v>115</v>
      </c>
      <c r="D143" s="22">
        <v>2012</v>
      </c>
      <c r="E143" s="22" t="s">
        <v>49</v>
      </c>
    </row>
    <row r="144" spans="1:6" ht="25.5" x14ac:dyDescent="0.25">
      <c r="A144" s="4" t="s">
        <v>137</v>
      </c>
      <c r="B144" s="4" t="s">
        <v>19</v>
      </c>
      <c r="C144" s="17" t="s">
        <v>116</v>
      </c>
      <c r="D144" s="22">
        <v>2012</v>
      </c>
      <c r="E144" s="22" t="s">
        <v>49</v>
      </c>
    </row>
    <row r="145" spans="1:5" ht="25.5" x14ac:dyDescent="0.25">
      <c r="A145" s="4" t="s">
        <v>137</v>
      </c>
      <c r="B145" s="4" t="s">
        <v>21</v>
      </c>
      <c r="C145" s="17" t="s">
        <v>117</v>
      </c>
      <c r="D145" s="22">
        <v>2012</v>
      </c>
      <c r="E145" s="22" t="s">
        <v>49</v>
      </c>
    </row>
    <row r="146" spans="1:5" ht="18.600000000000001" customHeight="1" x14ac:dyDescent="0.25">
      <c r="A146" s="4" t="s">
        <v>137</v>
      </c>
      <c r="B146" s="13" t="s">
        <v>3</v>
      </c>
      <c r="C146" s="14" t="s">
        <v>4</v>
      </c>
      <c r="D146" s="23">
        <v>2009</v>
      </c>
      <c r="E146" s="23" t="s">
        <v>49</v>
      </c>
    </row>
    <row r="147" spans="1:5" ht="18.600000000000001" customHeight="1" x14ac:dyDescent="0.25">
      <c r="A147" s="4" t="s">
        <v>137</v>
      </c>
      <c r="B147" s="4" t="s">
        <v>6</v>
      </c>
      <c r="C147" s="17" t="s">
        <v>118</v>
      </c>
      <c r="D147" s="22">
        <v>2009</v>
      </c>
      <c r="E147" s="22" t="s">
        <v>49</v>
      </c>
    </row>
    <row r="148" spans="1:5" ht="27.95" customHeight="1" x14ac:dyDescent="0.25">
      <c r="A148" s="4" t="s">
        <v>137</v>
      </c>
      <c r="B148" s="4" t="s">
        <v>7</v>
      </c>
      <c r="C148" s="17" t="s">
        <v>108</v>
      </c>
      <c r="D148" s="22">
        <v>2009</v>
      </c>
      <c r="E148" s="22" t="s">
        <v>49</v>
      </c>
    </row>
    <row r="149" spans="1:5" ht="114.75" x14ac:dyDescent="0.25">
      <c r="A149" s="4" t="s">
        <v>137</v>
      </c>
      <c r="B149" s="4" t="s">
        <v>8</v>
      </c>
      <c r="C149" s="17" t="s">
        <v>169</v>
      </c>
      <c r="D149" s="22">
        <v>2009</v>
      </c>
      <c r="E149" s="22" t="s">
        <v>49</v>
      </c>
    </row>
    <row r="150" spans="1:5" ht="16.5" customHeight="1" x14ac:dyDescent="0.25">
      <c r="A150" s="4" t="s">
        <v>137</v>
      </c>
      <c r="B150" s="4" t="s">
        <v>9</v>
      </c>
      <c r="C150" s="17" t="s">
        <v>119</v>
      </c>
      <c r="D150" s="22">
        <v>2009</v>
      </c>
      <c r="E150" s="22" t="s">
        <v>49</v>
      </c>
    </row>
    <row r="151" spans="1:5" ht="16.5" customHeight="1" x14ac:dyDescent="0.25">
      <c r="A151" s="4" t="s">
        <v>137</v>
      </c>
      <c r="B151" s="4" t="s">
        <v>11</v>
      </c>
      <c r="C151" s="17" t="s">
        <v>136</v>
      </c>
      <c r="D151" s="22">
        <v>2009</v>
      </c>
      <c r="E151" s="22" t="s">
        <v>49</v>
      </c>
    </row>
    <row r="152" spans="1:5" ht="30.95" customHeight="1" x14ac:dyDescent="0.25">
      <c r="A152" s="4" t="s">
        <v>137</v>
      </c>
      <c r="B152" s="4" t="s">
        <v>12</v>
      </c>
      <c r="C152" s="17" t="s">
        <v>109</v>
      </c>
      <c r="D152" s="22">
        <v>2009</v>
      </c>
      <c r="E152" s="22" t="s">
        <v>49</v>
      </c>
    </row>
    <row r="153" spans="1:5" ht="41.45" customHeight="1" x14ac:dyDescent="0.25">
      <c r="A153" s="4" t="s">
        <v>137</v>
      </c>
      <c r="B153" s="4" t="s">
        <v>13</v>
      </c>
      <c r="C153" s="17" t="s">
        <v>122</v>
      </c>
      <c r="D153" s="22">
        <v>2009</v>
      </c>
      <c r="E153" s="22" t="s">
        <v>49</v>
      </c>
    </row>
    <row r="154" spans="1:5" ht="38.25" x14ac:dyDescent="0.25">
      <c r="A154" s="4" t="s">
        <v>137</v>
      </c>
      <c r="B154" s="4" t="s">
        <v>15</v>
      </c>
      <c r="C154" s="17" t="s">
        <v>123</v>
      </c>
      <c r="D154" s="22">
        <v>2009</v>
      </c>
      <c r="E154" s="22" t="s">
        <v>49</v>
      </c>
    </row>
    <row r="155" spans="1:5" ht="25.5" x14ac:dyDescent="0.25">
      <c r="A155" s="4" t="s">
        <v>137</v>
      </c>
      <c r="B155" s="4" t="s">
        <v>17</v>
      </c>
      <c r="C155" s="17" t="s">
        <v>121</v>
      </c>
      <c r="D155" s="22">
        <v>2009</v>
      </c>
      <c r="E155" s="22" t="s">
        <v>49</v>
      </c>
    </row>
    <row r="156" spans="1:5" ht="18.600000000000001" customHeight="1" x14ac:dyDescent="0.25">
      <c r="A156" s="4" t="s">
        <v>137</v>
      </c>
      <c r="B156" s="4" t="s">
        <v>19</v>
      </c>
      <c r="C156" s="17" t="s">
        <v>120</v>
      </c>
      <c r="D156" s="22">
        <v>2009</v>
      </c>
      <c r="E156" s="22" t="s">
        <v>49</v>
      </c>
    </row>
    <row r="157" spans="1:5" ht="25.5" x14ac:dyDescent="0.25">
      <c r="A157" s="4" t="s">
        <v>137</v>
      </c>
      <c r="B157" s="4" t="s">
        <v>21</v>
      </c>
      <c r="C157" s="17" t="s">
        <v>124</v>
      </c>
      <c r="D157" s="22">
        <v>2009</v>
      </c>
      <c r="E157" s="22" t="s">
        <v>49</v>
      </c>
    </row>
    <row r="158" spans="1:5" ht="20.100000000000001" customHeight="1" x14ac:dyDescent="0.25">
      <c r="A158" s="4" t="s">
        <v>137</v>
      </c>
      <c r="B158" s="13" t="s">
        <v>3</v>
      </c>
      <c r="C158" s="14" t="s">
        <v>4</v>
      </c>
      <c r="D158" s="23">
        <v>2008</v>
      </c>
      <c r="E158" s="23" t="s">
        <v>52</v>
      </c>
    </row>
    <row r="159" spans="1:5" ht="20.100000000000001" customHeight="1" x14ac:dyDescent="0.25">
      <c r="A159" s="4" t="s">
        <v>137</v>
      </c>
      <c r="B159" s="4" t="s">
        <v>6</v>
      </c>
      <c r="C159" s="17" t="s">
        <v>125</v>
      </c>
      <c r="D159" s="22">
        <v>2008</v>
      </c>
      <c r="E159" s="22" t="s">
        <v>52</v>
      </c>
    </row>
    <row r="160" spans="1:5" ht="27.95" customHeight="1" x14ac:dyDescent="0.25">
      <c r="A160" s="4" t="s">
        <v>137</v>
      </c>
      <c r="B160" s="4" t="s">
        <v>7</v>
      </c>
      <c r="C160" s="17" t="s">
        <v>108</v>
      </c>
      <c r="D160" s="22">
        <v>2008</v>
      </c>
      <c r="E160" s="22" t="s">
        <v>52</v>
      </c>
    </row>
    <row r="161" spans="1:6" ht="114.75" x14ac:dyDescent="0.25">
      <c r="A161" s="4" t="s">
        <v>137</v>
      </c>
      <c r="B161" s="4" t="s">
        <v>8</v>
      </c>
      <c r="C161" s="17" t="s">
        <v>169</v>
      </c>
      <c r="D161" s="22">
        <v>2008</v>
      </c>
      <c r="E161" s="22" t="s">
        <v>52</v>
      </c>
    </row>
    <row r="162" spans="1:6" ht="25.5" x14ac:dyDescent="0.25">
      <c r="A162" s="4" t="s">
        <v>137</v>
      </c>
      <c r="B162" s="4" t="s">
        <v>9</v>
      </c>
      <c r="C162" s="17" t="s">
        <v>100</v>
      </c>
      <c r="D162" s="22">
        <v>2008</v>
      </c>
      <c r="E162" s="22" t="s">
        <v>52</v>
      </c>
    </row>
    <row r="163" spans="1:6" ht="22.7" customHeight="1" x14ac:dyDescent="0.25">
      <c r="A163" s="4" t="s">
        <v>137</v>
      </c>
      <c r="B163" s="4" t="s">
        <v>11</v>
      </c>
      <c r="C163" s="17" t="s">
        <v>151</v>
      </c>
      <c r="D163" s="22">
        <v>2008</v>
      </c>
      <c r="E163" s="22" t="s">
        <v>52</v>
      </c>
    </row>
    <row r="164" spans="1:6" ht="25.5" x14ac:dyDescent="0.25">
      <c r="A164" s="4" t="s">
        <v>137</v>
      </c>
      <c r="B164" s="4" t="s">
        <v>12</v>
      </c>
      <c r="C164" s="17" t="s">
        <v>126</v>
      </c>
      <c r="D164" s="22">
        <v>2008</v>
      </c>
      <c r="E164" s="22" t="s">
        <v>52</v>
      </c>
    </row>
    <row r="165" spans="1:6" ht="25.5" x14ac:dyDescent="0.25">
      <c r="A165" s="4" t="s">
        <v>137</v>
      </c>
      <c r="B165" s="4" t="s">
        <v>13</v>
      </c>
      <c r="C165" s="17" t="s">
        <v>127</v>
      </c>
      <c r="D165" s="22">
        <v>2008</v>
      </c>
      <c r="E165" s="22" t="s">
        <v>52</v>
      </c>
    </row>
    <row r="166" spans="1:6" ht="21.6" customHeight="1" x14ac:dyDescent="0.25">
      <c r="A166" s="4" t="s">
        <v>137</v>
      </c>
      <c r="B166" s="4" t="s">
        <v>15</v>
      </c>
      <c r="C166" s="4" t="s">
        <v>172</v>
      </c>
      <c r="D166" s="22">
        <v>2008</v>
      </c>
      <c r="E166" s="22" t="s">
        <v>52</v>
      </c>
      <c r="F166" s="33"/>
    </row>
    <row r="167" spans="1:6" ht="25.5" x14ac:dyDescent="0.25">
      <c r="A167" s="4" t="s">
        <v>137</v>
      </c>
      <c r="B167" s="4" t="s">
        <v>17</v>
      </c>
      <c r="C167" s="17" t="s">
        <v>128</v>
      </c>
      <c r="D167" s="22">
        <v>2008</v>
      </c>
      <c r="E167" s="22" t="s">
        <v>52</v>
      </c>
    </row>
    <row r="168" spans="1:6" ht="20.100000000000001" customHeight="1" x14ac:dyDescent="0.25">
      <c r="A168" s="4" t="s">
        <v>137</v>
      </c>
      <c r="B168" s="4" t="s">
        <v>19</v>
      </c>
      <c r="C168" s="17" t="s">
        <v>129</v>
      </c>
      <c r="D168" s="22">
        <v>2008</v>
      </c>
      <c r="E168" s="22" t="s">
        <v>52</v>
      </c>
    </row>
    <row r="169" spans="1:6" ht="83.45" customHeight="1" x14ac:dyDescent="0.25">
      <c r="A169" s="4" t="s">
        <v>137</v>
      </c>
      <c r="B169" s="4" t="s">
        <v>21</v>
      </c>
      <c r="C169" s="17" t="s">
        <v>174</v>
      </c>
      <c r="D169" s="22">
        <v>2008</v>
      </c>
      <c r="E169" s="22" t="s">
        <v>52</v>
      </c>
    </row>
    <row r="170" spans="1:6" ht="18.600000000000001" customHeight="1" x14ac:dyDescent="0.25">
      <c r="A170" s="4" t="s">
        <v>137</v>
      </c>
      <c r="B170" s="13" t="s">
        <v>3</v>
      </c>
      <c r="C170" s="14" t="s">
        <v>4</v>
      </c>
      <c r="D170" s="23">
        <v>2007</v>
      </c>
      <c r="E170" s="23" t="s">
        <v>49</v>
      </c>
    </row>
    <row r="171" spans="1:6" ht="18.600000000000001" customHeight="1" x14ac:dyDescent="0.25">
      <c r="A171" s="4" t="s">
        <v>137</v>
      </c>
      <c r="B171" s="4" t="s">
        <v>6</v>
      </c>
      <c r="C171" s="17" t="s">
        <v>130</v>
      </c>
      <c r="D171" s="22">
        <v>2007</v>
      </c>
      <c r="E171" s="22" t="s">
        <v>49</v>
      </c>
    </row>
    <row r="172" spans="1:6" ht="25.5" x14ac:dyDescent="0.25">
      <c r="A172" s="4" t="s">
        <v>137</v>
      </c>
      <c r="B172" s="4" t="s">
        <v>7</v>
      </c>
      <c r="C172" s="17" t="s">
        <v>108</v>
      </c>
      <c r="D172" s="22">
        <v>2007</v>
      </c>
      <c r="E172" s="22" t="s">
        <v>49</v>
      </c>
    </row>
    <row r="173" spans="1:6" ht="114.75" x14ac:dyDescent="0.25">
      <c r="A173" s="4" t="s">
        <v>137</v>
      </c>
      <c r="B173" s="4" t="s">
        <v>8</v>
      </c>
      <c r="C173" s="17" t="s">
        <v>169</v>
      </c>
      <c r="D173" s="22">
        <v>2007</v>
      </c>
      <c r="E173" s="22" t="s">
        <v>49</v>
      </c>
    </row>
    <row r="174" spans="1:6" ht="25.5" x14ac:dyDescent="0.25">
      <c r="A174" s="4" t="s">
        <v>137</v>
      </c>
      <c r="B174" s="4" t="s">
        <v>9</v>
      </c>
      <c r="C174" s="17" t="s">
        <v>131</v>
      </c>
      <c r="D174" s="22">
        <v>2007</v>
      </c>
      <c r="E174" s="22" t="s">
        <v>49</v>
      </c>
    </row>
    <row r="175" spans="1:6" ht="19.5" customHeight="1" x14ac:dyDescent="0.25">
      <c r="A175" s="4" t="s">
        <v>137</v>
      </c>
      <c r="B175" s="4" t="s">
        <v>11</v>
      </c>
      <c r="C175" s="17" t="s">
        <v>152</v>
      </c>
      <c r="D175" s="22">
        <v>2007</v>
      </c>
      <c r="E175" s="22" t="s">
        <v>49</v>
      </c>
    </row>
    <row r="176" spans="1:6" ht="25.5" x14ac:dyDescent="0.25">
      <c r="A176" s="4" t="s">
        <v>137</v>
      </c>
      <c r="B176" s="4" t="s">
        <v>12</v>
      </c>
      <c r="C176" s="17" t="s">
        <v>126</v>
      </c>
      <c r="D176" s="22">
        <v>2007</v>
      </c>
      <c r="E176" s="22" t="s">
        <v>49</v>
      </c>
    </row>
    <row r="177" spans="1:6" ht="25.5" x14ac:dyDescent="0.25">
      <c r="A177" s="4" t="s">
        <v>137</v>
      </c>
      <c r="B177" s="4" t="s">
        <v>13</v>
      </c>
      <c r="C177" s="17" t="s">
        <v>127</v>
      </c>
      <c r="D177" s="22">
        <v>2007</v>
      </c>
      <c r="E177" s="22" t="s">
        <v>49</v>
      </c>
    </row>
    <row r="178" spans="1:6" x14ac:dyDescent="0.25">
      <c r="A178" s="4" t="s">
        <v>137</v>
      </c>
      <c r="B178" s="4" t="s">
        <v>15</v>
      </c>
      <c r="C178" s="4" t="s">
        <v>172</v>
      </c>
      <c r="D178" s="22">
        <v>2007</v>
      </c>
      <c r="E178" s="22" t="s">
        <v>49</v>
      </c>
      <c r="F178" s="33"/>
    </row>
    <row r="179" spans="1:6" ht="25.5" x14ac:dyDescent="0.25">
      <c r="A179" s="4" t="s">
        <v>137</v>
      </c>
      <c r="B179" s="4" t="s">
        <v>17</v>
      </c>
      <c r="C179" s="17" t="s">
        <v>128</v>
      </c>
      <c r="D179" s="22">
        <v>2007</v>
      </c>
      <c r="E179" s="22" t="s">
        <v>49</v>
      </c>
    </row>
    <row r="180" spans="1:6" ht="18.600000000000001" customHeight="1" x14ac:dyDescent="0.25">
      <c r="A180" s="4" t="s">
        <v>137</v>
      </c>
      <c r="B180" s="4" t="s">
        <v>19</v>
      </c>
      <c r="C180" s="17" t="s">
        <v>132</v>
      </c>
      <c r="D180" s="22">
        <v>2007</v>
      </c>
      <c r="E180" s="22" t="s">
        <v>49</v>
      </c>
    </row>
    <row r="181" spans="1:6" ht="89.25" x14ac:dyDescent="0.25">
      <c r="A181" s="4" t="s">
        <v>137</v>
      </c>
      <c r="B181" s="4" t="s">
        <v>21</v>
      </c>
      <c r="C181" s="17" t="s">
        <v>175</v>
      </c>
      <c r="D181" s="22">
        <v>2007</v>
      </c>
      <c r="E181" s="22" t="s">
        <v>49</v>
      </c>
    </row>
    <row r="182" spans="1:6" ht="20.45" customHeight="1" x14ac:dyDescent="0.25">
      <c r="A182" s="4" t="s">
        <v>137</v>
      </c>
      <c r="B182" s="13" t="s">
        <v>3</v>
      </c>
      <c r="C182" s="14" t="s">
        <v>4</v>
      </c>
      <c r="D182" s="23">
        <v>2006</v>
      </c>
      <c r="E182" s="23" t="s">
        <v>49</v>
      </c>
    </row>
    <row r="183" spans="1:6" ht="20.45" customHeight="1" x14ac:dyDescent="0.25">
      <c r="A183" s="4" t="s">
        <v>137</v>
      </c>
      <c r="B183" s="4" t="s">
        <v>6</v>
      </c>
      <c r="C183" s="17" t="s">
        <v>133</v>
      </c>
      <c r="D183" s="22">
        <v>2006</v>
      </c>
      <c r="E183" s="22" t="s">
        <v>49</v>
      </c>
    </row>
    <row r="184" spans="1:6" ht="25.5" x14ac:dyDescent="0.25">
      <c r="A184" s="4" t="s">
        <v>137</v>
      </c>
      <c r="B184" s="4" t="s">
        <v>7</v>
      </c>
      <c r="C184" s="17" t="s">
        <v>108</v>
      </c>
      <c r="D184" s="22">
        <v>2006</v>
      </c>
      <c r="E184" s="22" t="s">
        <v>49</v>
      </c>
    </row>
    <row r="185" spans="1:6" ht="112.7" customHeight="1" x14ac:dyDescent="0.25">
      <c r="A185" s="4" t="s">
        <v>137</v>
      </c>
      <c r="B185" s="4" t="s">
        <v>8</v>
      </c>
      <c r="C185" s="17" t="s">
        <v>169</v>
      </c>
      <c r="D185" s="22">
        <v>2006</v>
      </c>
      <c r="E185" s="22" t="s">
        <v>49</v>
      </c>
    </row>
    <row r="186" spans="1:6" ht="25.5" x14ac:dyDescent="0.25">
      <c r="A186" s="4" t="s">
        <v>137</v>
      </c>
      <c r="B186" s="4" t="s">
        <v>9</v>
      </c>
      <c r="C186" s="17" t="s">
        <v>131</v>
      </c>
      <c r="D186" s="22">
        <v>2006</v>
      </c>
      <c r="E186" s="22" t="s">
        <v>49</v>
      </c>
    </row>
    <row r="187" spans="1:6" x14ac:dyDescent="0.25">
      <c r="A187" s="4" t="s">
        <v>137</v>
      </c>
      <c r="B187" s="4" t="s">
        <v>11</v>
      </c>
      <c r="C187" s="17" t="s">
        <v>152</v>
      </c>
      <c r="D187" s="22">
        <v>2006</v>
      </c>
      <c r="E187" s="22" t="s">
        <v>49</v>
      </c>
    </row>
    <row r="188" spans="1:6" ht="25.5" x14ac:dyDescent="0.25">
      <c r="A188" s="4" t="s">
        <v>137</v>
      </c>
      <c r="B188" s="4" t="s">
        <v>12</v>
      </c>
      <c r="C188" s="17" t="s">
        <v>126</v>
      </c>
      <c r="D188" s="22">
        <v>2006</v>
      </c>
      <c r="E188" s="22" t="s">
        <v>49</v>
      </c>
    </row>
    <row r="189" spans="1:6" ht="25.5" x14ac:dyDescent="0.25">
      <c r="A189" s="4" t="s">
        <v>137</v>
      </c>
      <c r="B189" s="4" t="s">
        <v>13</v>
      </c>
      <c r="C189" s="17" t="s">
        <v>127</v>
      </c>
      <c r="D189" s="22">
        <v>2006</v>
      </c>
      <c r="E189" s="22" t="s">
        <v>49</v>
      </c>
    </row>
    <row r="190" spans="1:6" x14ac:dyDescent="0.25">
      <c r="A190" s="4" t="s">
        <v>137</v>
      </c>
      <c r="B190" s="4" t="s">
        <v>15</v>
      </c>
      <c r="C190" s="4" t="s">
        <v>172</v>
      </c>
      <c r="D190" s="22">
        <v>2006</v>
      </c>
      <c r="E190" s="22" t="s">
        <v>49</v>
      </c>
      <c r="F190" s="33"/>
    </row>
    <row r="191" spans="1:6" ht="25.5" x14ac:dyDescent="0.25">
      <c r="A191" s="4" t="s">
        <v>137</v>
      </c>
      <c r="B191" s="4" t="s">
        <v>17</v>
      </c>
      <c r="C191" s="17" t="s">
        <v>128</v>
      </c>
      <c r="D191" s="22">
        <v>2006</v>
      </c>
      <c r="E191" s="22" t="s">
        <v>49</v>
      </c>
    </row>
    <row r="192" spans="1:6" ht="18" customHeight="1" x14ac:dyDescent="0.25">
      <c r="A192" s="4" t="s">
        <v>137</v>
      </c>
      <c r="B192" s="4" t="s">
        <v>19</v>
      </c>
      <c r="C192" s="17" t="s">
        <v>134</v>
      </c>
      <c r="D192" s="22">
        <v>2006</v>
      </c>
      <c r="E192" s="22" t="s">
        <v>49</v>
      </c>
    </row>
    <row r="193" spans="1:5" ht="89.25" x14ac:dyDescent="0.25">
      <c r="A193" s="4" t="s">
        <v>137</v>
      </c>
      <c r="B193" s="4" t="s">
        <v>21</v>
      </c>
      <c r="C193" s="17" t="s">
        <v>176</v>
      </c>
      <c r="D193" s="22">
        <v>2006</v>
      </c>
      <c r="E193" s="22" t="s">
        <v>49</v>
      </c>
    </row>
    <row r="196" spans="1:5" x14ac:dyDescent="0.25">
      <c r="C196" s="4"/>
    </row>
  </sheetData>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99D6C1-ED5C-481E-B0CC-0871F10BCD84}">
  <dimension ref="A1:H353"/>
  <sheetViews>
    <sheetView zoomScale="85" zoomScaleNormal="85" workbookViewId="0">
      <pane ySplit="1" topLeftCell="A287" activePane="bottomLeft" state="frozen"/>
      <selection pane="bottomLeft" activeCell="K6" sqref="K6"/>
    </sheetView>
  </sheetViews>
  <sheetFormatPr baseColWidth="10" defaultColWidth="10.85546875" defaultRowHeight="12.75" x14ac:dyDescent="0.2"/>
  <cols>
    <col min="1" max="1" width="20.85546875" style="2" customWidth="1"/>
    <col min="2" max="2" width="17.5703125" style="2" customWidth="1"/>
    <col min="3" max="3" width="12.5703125" style="2" customWidth="1"/>
    <col min="4" max="4" width="12.85546875" style="9" bestFit="1" customWidth="1"/>
    <col min="5" max="5" width="4.85546875" style="9" bestFit="1" customWidth="1"/>
    <col min="6" max="6" width="6.85546875" style="9" bestFit="1" customWidth="1"/>
    <col min="7" max="16384" width="10.85546875" style="2"/>
  </cols>
  <sheetData>
    <row r="1" spans="1:8" ht="32.450000000000003" customHeight="1" x14ac:dyDescent="0.2">
      <c r="A1" s="3" t="s">
        <v>0</v>
      </c>
      <c r="B1" s="3" t="s">
        <v>5</v>
      </c>
      <c r="C1" s="8" t="s">
        <v>173</v>
      </c>
      <c r="D1" s="8" t="s">
        <v>154</v>
      </c>
      <c r="E1" s="1" t="s">
        <v>1</v>
      </c>
      <c r="F1" s="1" t="s">
        <v>2</v>
      </c>
      <c r="H1" s="25" t="s">
        <v>48</v>
      </c>
    </row>
    <row r="2" spans="1:8" x14ac:dyDescent="0.2">
      <c r="A2" s="25" t="s">
        <v>153</v>
      </c>
      <c r="B2" s="26" t="s">
        <v>52</v>
      </c>
      <c r="C2" s="27">
        <v>0.999</v>
      </c>
      <c r="D2" s="32">
        <f>SUM(D3:D23)</f>
        <v>8593</v>
      </c>
      <c r="E2" s="28">
        <v>2025</v>
      </c>
      <c r="F2" s="28" t="s">
        <v>49</v>
      </c>
      <c r="H2" s="25"/>
    </row>
    <row r="3" spans="1:8" x14ac:dyDescent="0.2">
      <c r="A3" s="4" t="s">
        <v>153</v>
      </c>
      <c r="B3" s="7" t="s">
        <v>27</v>
      </c>
      <c r="C3" s="11">
        <v>4.3999999999999997E-2</v>
      </c>
      <c r="D3" s="9">
        <v>424</v>
      </c>
      <c r="E3" s="9">
        <v>2025</v>
      </c>
      <c r="F3" s="9" t="s">
        <v>49</v>
      </c>
      <c r="G3" s="12"/>
    </row>
    <row r="4" spans="1:8" x14ac:dyDescent="0.2">
      <c r="A4" s="4" t="s">
        <v>153</v>
      </c>
      <c r="B4" s="2" t="s">
        <v>28</v>
      </c>
      <c r="C4" s="10">
        <v>4.5999999999999999E-2</v>
      </c>
      <c r="D4" s="9">
        <v>412</v>
      </c>
      <c r="E4" s="9">
        <v>2025</v>
      </c>
      <c r="F4" s="9" t="s">
        <v>49</v>
      </c>
    </row>
    <row r="5" spans="1:8" x14ac:dyDescent="0.2">
      <c r="A5" s="4" t="s">
        <v>153</v>
      </c>
      <c r="B5" s="2" t="s">
        <v>29</v>
      </c>
      <c r="C5" s="10">
        <v>3.5000000000000003E-2</v>
      </c>
      <c r="D5" s="9">
        <v>406</v>
      </c>
      <c r="E5" s="9">
        <v>2025</v>
      </c>
      <c r="F5" s="9" t="s">
        <v>49</v>
      </c>
    </row>
    <row r="6" spans="1:8" x14ac:dyDescent="0.2">
      <c r="A6" s="4" t="s">
        <v>153</v>
      </c>
      <c r="B6" s="2" t="s">
        <v>30</v>
      </c>
      <c r="C6" s="10">
        <v>4.3999999999999997E-2</v>
      </c>
      <c r="D6" s="9">
        <v>403</v>
      </c>
      <c r="E6" s="9">
        <v>2025</v>
      </c>
      <c r="F6" s="9" t="s">
        <v>49</v>
      </c>
    </row>
    <row r="7" spans="1:8" x14ac:dyDescent="0.2">
      <c r="A7" s="4" t="s">
        <v>153</v>
      </c>
      <c r="B7" s="2" t="s">
        <v>31</v>
      </c>
      <c r="C7" s="10">
        <v>4.2000000000000003E-2</v>
      </c>
      <c r="D7" s="9">
        <v>406</v>
      </c>
      <c r="E7" s="9">
        <v>2025</v>
      </c>
      <c r="F7" s="9" t="s">
        <v>49</v>
      </c>
    </row>
    <row r="8" spans="1:8" x14ac:dyDescent="0.2">
      <c r="A8" s="4" t="s">
        <v>153</v>
      </c>
      <c r="B8" s="2" t="s">
        <v>32</v>
      </c>
      <c r="C8" s="10">
        <v>4.9000000000000002E-2</v>
      </c>
      <c r="D8" s="9">
        <v>410</v>
      </c>
      <c r="E8" s="9">
        <v>2025</v>
      </c>
      <c r="F8" s="9" t="s">
        <v>49</v>
      </c>
    </row>
    <row r="9" spans="1:8" x14ac:dyDescent="0.2">
      <c r="A9" s="4" t="s">
        <v>153</v>
      </c>
      <c r="B9" s="2" t="s">
        <v>33</v>
      </c>
      <c r="C9" s="10">
        <v>4.2000000000000003E-2</v>
      </c>
      <c r="D9" s="9">
        <v>405</v>
      </c>
      <c r="E9" s="9">
        <v>2025</v>
      </c>
      <c r="F9" s="9" t="s">
        <v>49</v>
      </c>
    </row>
    <row r="10" spans="1:8" x14ac:dyDescent="0.2">
      <c r="A10" s="4" t="s">
        <v>153</v>
      </c>
      <c r="B10" s="2" t="s">
        <v>34</v>
      </c>
      <c r="C10" s="10">
        <v>7.0000000000000007E-2</v>
      </c>
      <c r="D10" s="9">
        <v>407</v>
      </c>
      <c r="E10" s="9">
        <v>2025</v>
      </c>
      <c r="F10" s="9" t="s">
        <v>49</v>
      </c>
    </row>
    <row r="11" spans="1:8" x14ac:dyDescent="0.2">
      <c r="A11" s="4" t="s">
        <v>153</v>
      </c>
      <c r="B11" s="2" t="s">
        <v>35</v>
      </c>
      <c r="C11" s="10">
        <v>3.5999999999999997E-2</v>
      </c>
      <c r="D11" s="9">
        <v>403</v>
      </c>
      <c r="E11" s="9">
        <v>2025</v>
      </c>
      <c r="F11" s="9" t="s">
        <v>49</v>
      </c>
    </row>
    <row r="12" spans="1:8" x14ac:dyDescent="0.2">
      <c r="A12" s="4" t="s">
        <v>153</v>
      </c>
      <c r="B12" s="2" t="s">
        <v>36</v>
      </c>
      <c r="C12" s="10">
        <v>7.2999999999999995E-2</v>
      </c>
      <c r="D12" s="9">
        <v>408</v>
      </c>
      <c r="E12" s="9">
        <v>2025</v>
      </c>
      <c r="F12" s="9" t="s">
        <v>49</v>
      </c>
    </row>
    <row r="13" spans="1:8" x14ac:dyDescent="0.2">
      <c r="A13" s="4" t="s">
        <v>153</v>
      </c>
      <c r="B13" s="2" t="s">
        <v>37</v>
      </c>
      <c r="C13" s="10">
        <v>7.9000000000000001E-2</v>
      </c>
      <c r="D13" s="9">
        <v>436</v>
      </c>
      <c r="E13" s="9">
        <v>2025</v>
      </c>
      <c r="F13" s="9" t="s">
        <v>49</v>
      </c>
    </row>
    <row r="14" spans="1:8" x14ac:dyDescent="0.2">
      <c r="A14" s="4" t="s">
        <v>153</v>
      </c>
      <c r="B14" s="2" t="s">
        <v>38</v>
      </c>
      <c r="C14" s="10">
        <v>4.2999999999999997E-2</v>
      </c>
      <c r="D14" s="9">
        <v>404</v>
      </c>
      <c r="E14" s="9">
        <v>2025</v>
      </c>
      <c r="F14" s="9" t="s">
        <v>49</v>
      </c>
    </row>
    <row r="15" spans="1:8" x14ac:dyDescent="0.2">
      <c r="A15" s="4" t="s">
        <v>153</v>
      </c>
      <c r="B15" s="2" t="s">
        <v>39</v>
      </c>
      <c r="C15" s="10">
        <v>7.3999999999999996E-2</v>
      </c>
      <c r="D15" s="9">
        <v>405</v>
      </c>
      <c r="E15" s="9">
        <v>2025</v>
      </c>
      <c r="F15" s="9" t="s">
        <v>49</v>
      </c>
    </row>
    <row r="16" spans="1:8" x14ac:dyDescent="0.2">
      <c r="A16" s="4" t="s">
        <v>153</v>
      </c>
      <c r="B16" s="2" t="s">
        <v>40</v>
      </c>
      <c r="C16" s="10">
        <v>2.8000000000000001E-2</v>
      </c>
      <c r="D16" s="9">
        <v>406</v>
      </c>
      <c r="E16" s="9">
        <v>2025</v>
      </c>
      <c r="F16" s="9" t="s">
        <v>49</v>
      </c>
    </row>
    <row r="17" spans="1:7" x14ac:dyDescent="0.2">
      <c r="A17" s="4" t="s">
        <v>153</v>
      </c>
      <c r="B17" s="2" t="s">
        <v>41</v>
      </c>
      <c r="C17" s="10">
        <v>6.7000000000000004E-2</v>
      </c>
      <c r="D17" s="9">
        <v>413</v>
      </c>
      <c r="E17" s="9">
        <v>2025</v>
      </c>
      <c r="F17" s="9" t="s">
        <v>49</v>
      </c>
    </row>
    <row r="18" spans="1:7" x14ac:dyDescent="0.2">
      <c r="A18" s="4" t="s">
        <v>153</v>
      </c>
      <c r="B18" s="2" t="s">
        <v>42</v>
      </c>
      <c r="C18" s="10">
        <v>5.7000000000000002E-2</v>
      </c>
      <c r="D18" s="9">
        <v>413</v>
      </c>
      <c r="E18" s="9">
        <v>2025</v>
      </c>
      <c r="F18" s="9" t="s">
        <v>49</v>
      </c>
    </row>
    <row r="19" spans="1:7" x14ac:dyDescent="0.2">
      <c r="A19" s="4" t="s">
        <v>153</v>
      </c>
      <c r="B19" s="2" t="s">
        <v>43</v>
      </c>
      <c r="C19" s="10">
        <v>4.8000000000000001E-2</v>
      </c>
      <c r="D19" s="9">
        <v>405</v>
      </c>
      <c r="E19" s="9">
        <v>2025</v>
      </c>
      <c r="F19" s="9" t="s">
        <v>49</v>
      </c>
    </row>
    <row r="20" spans="1:7" x14ac:dyDescent="0.2">
      <c r="A20" s="4" t="s">
        <v>153</v>
      </c>
      <c r="B20" s="2" t="s">
        <v>44</v>
      </c>
      <c r="C20" s="10">
        <v>3.4000000000000002E-2</v>
      </c>
      <c r="D20" s="9">
        <v>405</v>
      </c>
      <c r="E20" s="9">
        <v>2025</v>
      </c>
      <c r="F20" s="9" t="s">
        <v>49</v>
      </c>
    </row>
    <row r="21" spans="1:7" x14ac:dyDescent="0.2">
      <c r="A21" s="4" t="s">
        <v>153</v>
      </c>
      <c r="B21" s="2" t="s">
        <v>45</v>
      </c>
      <c r="C21" s="10">
        <v>2.5999999999999999E-2</v>
      </c>
      <c r="D21" s="9">
        <v>404</v>
      </c>
      <c r="E21" s="9">
        <v>2025</v>
      </c>
      <c r="F21" s="9" t="s">
        <v>49</v>
      </c>
    </row>
    <row r="22" spans="1:7" x14ac:dyDescent="0.2">
      <c r="A22" s="4" t="s">
        <v>153</v>
      </c>
      <c r="B22" s="2" t="s">
        <v>46</v>
      </c>
      <c r="C22" s="10">
        <v>4.8000000000000001E-2</v>
      </c>
      <c r="D22" s="9">
        <v>411</v>
      </c>
      <c r="E22" s="9">
        <v>2025</v>
      </c>
      <c r="F22" s="9" t="s">
        <v>49</v>
      </c>
    </row>
    <row r="23" spans="1:7" x14ac:dyDescent="0.2">
      <c r="A23" s="4" t="s">
        <v>153</v>
      </c>
      <c r="B23" s="2" t="s">
        <v>47</v>
      </c>
      <c r="C23" s="10">
        <v>1.4E-2</v>
      </c>
      <c r="D23" s="9">
        <v>407</v>
      </c>
      <c r="E23" s="9">
        <v>2025</v>
      </c>
      <c r="F23" s="9" t="s">
        <v>49</v>
      </c>
    </row>
    <row r="24" spans="1:7" x14ac:dyDescent="0.2">
      <c r="A24" s="25" t="s">
        <v>153</v>
      </c>
      <c r="B24" s="26" t="s">
        <v>52</v>
      </c>
      <c r="C24" s="27">
        <v>1</v>
      </c>
      <c r="D24" s="32">
        <v>8511</v>
      </c>
      <c r="E24" s="28">
        <v>2024</v>
      </c>
      <c r="F24" s="28" t="s">
        <v>49</v>
      </c>
    </row>
    <row r="25" spans="1:7" x14ac:dyDescent="0.2">
      <c r="A25" s="4" t="s">
        <v>153</v>
      </c>
      <c r="B25" s="7" t="s">
        <v>27</v>
      </c>
      <c r="C25" s="11">
        <v>4.4999999999999998E-2</v>
      </c>
      <c r="D25" s="31">
        <v>408</v>
      </c>
      <c r="E25" s="31">
        <v>2024</v>
      </c>
      <c r="F25" s="31" t="s">
        <v>49</v>
      </c>
      <c r="G25" s="12"/>
    </row>
    <row r="26" spans="1:7" x14ac:dyDescent="0.2">
      <c r="A26" s="4" t="s">
        <v>153</v>
      </c>
      <c r="B26" s="2" t="s">
        <v>28</v>
      </c>
      <c r="C26" s="10">
        <v>4.5999999999999999E-2</v>
      </c>
      <c r="D26" s="9">
        <v>403</v>
      </c>
      <c r="E26" s="9">
        <v>2024</v>
      </c>
      <c r="F26" s="9" t="s">
        <v>49</v>
      </c>
    </row>
    <row r="27" spans="1:7" x14ac:dyDescent="0.2">
      <c r="A27" s="4" t="s">
        <v>153</v>
      </c>
      <c r="B27" s="2" t="s">
        <v>29</v>
      </c>
      <c r="C27" s="10">
        <v>3.5000000000000003E-2</v>
      </c>
      <c r="D27" s="9">
        <v>403</v>
      </c>
      <c r="E27" s="9">
        <v>2024</v>
      </c>
      <c r="F27" s="9" t="s">
        <v>49</v>
      </c>
    </row>
    <row r="28" spans="1:7" x14ac:dyDescent="0.2">
      <c r="A28" s="4" t="s">
        <v>153</v>
      </c>
      <c r="B28" s="2" t="s">
        <v>30</v>
      </c>
      <c r="C28" s="10">
        <v>4.4999999999999998E-2</v>
      </c>
      <c r="D28" s="9">
        <v>402</v>
      </c>
      <c r="E28" s="9">
        <v>2024</v>
      </c>
      <c r="F28" s="9" t="s">
        <v>49</v>
      </c>
    </row>
    <row r="29" spans="1:7" x14ac:dyDescent="0.2">
      <c r="A29" s="4" t="s">
        <v>153</v>
      </c>
      <c r="B29" s="2" t="s">
        <v>31</v>
      </c>
      <c r="C29" s="10">
        <v>4.2999999999999997E-2</v>
      </c>
      <c r="D29" s="9">
        <v>403</v>
      </c>
      <c r="E29" s="9">
        <v>2024</v>
      </c>
      <c r="F29" s="9" t="s">
        <v>49</v>
      </c>
    </row>
    <row r="30" spans="1:7" x14ac:dyDescent="0.2">
      <c r="A30" s="4" t="s">
        <v>153</v>
      </c>
      <c r="B30" s="2" t="s">
        <v>32</v>
      </c>
      <c r="C30" s="10">
        <v>4.9000000000000002E-2</v>
      </c>
      <c r="D30" s="9">
        <v>400</v>
      </c>
      <c r="E30" s="9">
        <v>2024</v>
      </c>
      <c r="F30" s="9" t="s">
        <v>49</v>
      </c>
    </row>
    <row r="31" spans="1:7" x14ac:dyDescent="0.2">
      <c r="A31" s="4" t="s">
        <v>153</v>
      </c>
      <c r="B31" s="2" t="s">
        <v>33</v>
      </c>
      <c r="C31" s="10">
        <v>4.2000000000000003E-2</v>
      </c>
      <c r="D31" s="9">
        <v>405</v>
      </c>
      <c r="E31" s="9">
        <v>2024</v>
      </c>
      <c r="F31" s="9" t="s">
        <v>49</v>
      </c>
    </row>
    <row r="32" spans="1:7" x14ac:dyDescent="0.2">
      <c r="A32" s="4" t="s">
        <v>153</v>
      </c>
      <c r="B32" s="2" t="s">
        <v>34</v>
      </c>
      <c r="C32" s="10">
        <v>7.0000000000000007E-2</v>
      </c>
      <c r="D32" s="9">
        <v>416</v>
      </c>
      <c r="E32" s="9">
        <v>2024</v>
      </c>
      <c r="F32" s="9" t="s">
        <v>49</v>
      </c>
    </row>
    <row r="33" spans="1:7" x14ac:dyDescent="0.2">
      <c r="A33" s="4" t="s">
        <v>153</v>
      </c>
      <c r="B33" s="2" t="s">
        <v>35</v>
      </c>
      <c r="C33" s="10">
        <v>3.5999999999999997E-2</v>
      </c>
      <c r="D33" s="9">
        <v>400</v>
      </c>
      <c r="E33" s="9">
        <v>2024</v>
      </c>
      <c r="F33" s="9" t="s">
        <v>49</v>
      </c>
    </row>
    <row r="34" spans="1:7" x14ac:dyDescent="0.2">
      <c r="A34" s="4" t="s">
        <v>153</v>
      </c>
      <c r="B34" s="2" t="s">
        <v>36</v>
      </c>
      <c r="C34" s="10">
        <v>7.3999999999999996E-2</v>
      </c>
      <c r="D34" s="9">
        <v>403</v>
      </c>
      <c r="E34" s="9">
        <v>2024</v>
      </c>
      <c r="F34" s="9" t="s">
        <v>49</v>
      </c>
    </row>
    <row r="35" spans="1:7" x14ac:dyDescent="0.2">
      <c r="A35" s="4" t="s">
        <v>153</v>
      </c>
      <c r="B35" s="2" t="s">
        <v>37</v>
      </c>
      <c r="C35" s="10">
        <v>7.9000000000000001E-2</v>
      </c>
      <c r="D35" s="9">
        <v>403</v>
      </c>
      <c r="E35" s="9">
        <v>2024</v>
      </c>
      <c r="F35" s="9" t="s">
        <v>49</v>
      </c>
    </row>
    <row r="36" spans="1:7" x14ac:dyDescent="0.2">
      <c r="A36" s="4" t="s">
        <v>153</v>
      </c>
      <c r="B36" s="2" t="s">
        <v>38</v>
      </c>
      <c r="C36" s="10">
        <v>4.2999999999999997E-2</v>
      </c>
      <c r="D36" s="9">
        <v>400</v>
      </c>
      <c r="E36" s="9">
        <v>2024</v>
      </c>
      <c r="F36" s="9" t="s">
        <v>49</v>
      </c>
    </row>
    <row r="37" spans="1:7" x14ac:dyDescent="0.2">
      <c r="A37" s="4" t="s">
        <v>153</v>
      </c>
      <c r="B37" s="2" t="s">
        <v>39</v>
      </c>
      <c r="C37" s="10">
        <v>7.2999999999999995E-2</v>
      </c>
      <c r="D37" s="9">
        <v>415</v>
      </c>
      <c r="E37" s="9">
        <v>2024</v>
      </c>
      <c r="F37" s="9" t="s">
        <v>49</v>
      </c>
    </row>
    <row r="38" spans="1:7" x14ac:dyDescent="0.2">
      <c r="A38" s="4" t="s">
        <v>153</v>
      </c>
      <c r="B38" s="2" t="s">
        <v>40</v>
      </c>
      <c r="C38" s="10">
        <v>2.8000000000000001E-2</v>
      </c>
      <c r="D38" s="9">
        <v>400</v>
      </c>
      <c r="E38" s="9">
        <v>2024</v>
      </c>
      <c r="F38" s="9" t="s">
        <v>49</v>
      </c>
    </row>
    <row r="39" spans="1:7" x14ac:dyDescent="0.2">
      <c r="A39" s="4" t="s">
        <v>153</v>
      </c>
      <c r="B39" s="2" t="s">
        <v>41</v>
      </c>
      <c r="C39" s="10">
        <v>6.8000000000000005E-2</v>
      </c>
      <c r="D39" s="9">
        <v>409</v>
      </c>
      <c r="E39" s="9">
        <v>2024</v>
      </c>
      <c r="F39" s="9" t="s">
        <v>49</v>
      </c>
    </row>
    <row r="40" spans="1:7" x14ac:dyDescent="0.2">
      <c r="A40" s="4" t="s">
        <v>153</v>
      </c>
      <c r="B40" s="2" t="s">
        <v>42</v>
      </c>
      <c r="C40" s="10">
        <v>5.7000000000000002E-2</v>
      </c>
      <c r="D40" s="9">
        <v>417</v>
      </c>
      <c r="E40" s="9">
        <v>2024</v>
      </c>
      <c r="F40" s="9" t="s">
        <v>49</v>
      </c>
    </row>
    <row r="41" spans="1:7" x14ac:dyDescent="0.2">
      <c r="A41" s="4" t="s">
        <v>153</v>
      </c>
      <c r="B41" s="2" t="s">
        <v>43</v>
      </c>
      <c r="C41" s="10">
        <v>4.7E-2</v>
      </c>
      <c r="D41" s="9">
        <v>400</v>
      </c>
      <c r="E41" s="9">
        <v>2024</v>
      </c>
      <c r="F41" s="9" t="s">
        <v>49</v>
      </c>
    </row>
    <row r="42" spans="1:7" x14ac:dyDescent="0.2">
      <c r="A42" s="4" t="s">
        <v>153</v>
      </c>
      <c r="B42" s="2" t="s">
        <v>44</v>
      </c>
      <c r="C42" s="10">
        <v>3.3000000000000002E-2</v>
      </c>
      <c r="D42" s="9">
        <v>412</v>
      </c>
      <c r="E42" s="9">
        <v>2024</v>
      </c>
      <c r="F42" s="9" t="s">
        <v>49</v>
      </c>
    </row>
    <row r="43" spans="1:7" x14ac:dyDescent="0.2">
      <c r="A43" s="4" t="s">
        <v>153</v>
      </c>
      <c r="B43" s="2" t="s">
        <v>45</v>
      </c>
      <c r="C43" s="10">
        <v>2.5000000000000001E-2</v>
      </c>
      <c r="D43" s="9">
        <v>408</v>
      </c>
      <c r="E43" s="9">
        <v>2024</v>
      </c>
      <c r="F43" s="9" t="s">
        <v>49</v>
      </c>
    </row>
    <row r="44" spans="1:7" x14ac:dyDescent="0.2">
      <c r="A44" s="4" t="s">
        <v>153</v>
      </c>
      <c r="B44" s="2" t="s">
        <v>46</v>
      </c>
      <c r="C44" s="10">
        <v>4.8000000000000001E-2</v>
      </c>
      <c r="D44" s="9">
        <v>403</v>
      </c>
      <c r="E44" s="9">
        <v>2024</v>
      </c>
      <c r="F44" s="9" t="s">
        <v>49</v>
      </c>
    </row>
    <row r="45" spans="1:7" x14ac:dyDescent="0.2">
      <c r="A45" s="4" t="s">
        <v>153</v>
      </c>
      <c r="B45" s="2" t="s">
        <v>47</v>
      </c>
      <c r="C45" s="10">
        <v>1.4E-2</v>
      </c>
      <c r="D45" s="9">
        <v>401</v>
      </c>
      <c r="E45" s="9">
        <v>2024</v>
      </c>
      <c r="F45" s="9" t="s">
        <v>49</v>
      </c>
    </row>
    <row r="46" spans="1:7" x14ac:dyDescent="0.2">
      <c r="A46" s="25" t="s">
        <v>153</v>
      </c>
      <c r="B46" s="26" t="s">
        <v>52</v>
      </c>
      <c r="C46" s="27">
        <v>0.999</v>
      </c>
      <c r="D46" s="32">
        <v>1504</v>
      </c>
      <c r="E46" s="28">
        <v>2024</v>
      </c>
      <c r="F46" s="28" t="s">
        <v>52</v>
      </c>
    </row>
    <row r="47" spans="1:7" x14ac:dyDescent="0.2">
      <c r="A47" s="4" t="s">
        <v>153</v>
      </c>
      <c r="B47" s="7" t="s">
        <v>27</v>
      </c>
      <c r="C47" s="11">
        <v>5.7000000000000002E-2</v>
      </c>
      <c r="D47" s="31">
        <v>101</v>
      </c>
      <c r="E47" s="31">
        <v>2024</v>
      </c>
      <c r="F47" s="31" t="s">
        <v>52</v>
      </c>
      <c r="G47" s="12"/>
    </row>
    <row r="48" spans="1:7" x14ac:dyDescent="0.2">
      <c r="A48" s="4" t="s">
        <v>153</v>
      </c>
      <c r="B48" s="2" t="s">
        <v>28</v>
      </c>
      <c r="C48" s="10">
        <v>4.7E-2</v>
      </c>
      <c r="D48" s="9">
        <v>61</v>
      </c>
      <c r="E48" s="9">
        <v>2024</v>
      </c>
      <c r="F48" s="9" t="s">
        <v>52</v>
      </c>
    </row>
    <row r="49" spans="1:6" x14ac:dyDescent="0.2">
      <c r="A49" s="4" t="s">
        <v>153</v>
      </c>
      <c r="B49" s="2" t="s">
        <v>29</v>
      </c>
      <c r="C49" s="10">
        <v>3.5999999999999997E-2</v>
      </c>
      <c r="D49" s="9">
        <v>57</v>
      </c>
      <c r="E49" s="9">
        <v>2024</v>
      </c>
      <c r="F49" s="9" t="s">
        <v>52</v>
      </c>
    </row>
    <row r="50" spans="1:6" x14ac:dyDescent="0.2">
      <c r="A50" s="4" t="s">
        <v>153</v>
      </c>
      <c r="B50" s="2" t="s">
        <v>30</v>
      </c>
      <c r="C50" s="10">
        <v>4.4999999999999998E-2</v>
      </c>
      <c r="D50" s="9">
        <v>70</v>
      </c>
      <c r="E50" s="9">
        <v>2024</v>
      </c>
      <c r="F50" s="9" t="s">
        <v>52</v>
      </c>
    </row>
    <row r="51" spans="1:6" x14ac:dyDescent="0.2">
      <c r="A51" s="4" t="s">
        <v>153</v>
      </c>
      <c r="B51" s="2" t="s">
        <v>31</v>
      </c>
      <c r="C51" s="10">
        <v>3.1E-2</v>
      </c>
      <c r="D51" s="9">
        <v>65</v>
      </c>
      <c r="E51" s="9">
        <v>2024</v>
      </c>
      <c r="F51" s="9" t="s">
        <v>52</v>
      </c>
    </row>
    <row r="52" spans="1:6" x14ac:dyDescent="0.2">
      <c r="A52" s="4" t="s">
        <v>153</v>
      </c>
      <c r="B52" s="2" t="s">
        <v>32</v>
      </c>
      <c r="C52" s="10">
        <v>4.9000000000000002E-2</v>
      </c>
      <c r="D52" s="9">
        <v>64</v>
      </c>
      <c r="E52" s="9">
        <v>2024</v>
      </c>
      <c r="F52" s="9" t="s">
        <v>52</v>
      </c>
    </row>
    <row r="53" spans="1:6" x14ac:dyDescent="0.2">
      <c r="A53" s="4" t="s">
        <v>153</v>
      </c>
      <c r="B53" s="2" t="s">
        <v>33</v>
      </c>
      <c r="C53" s="10">
        <v>4.2999999999999997E-2</v>
      </c>
      <c r="D53" s="9">
        <v>60</v>
      </c>
      <c r="E53" s="9">
        <v>2024</v>
      </c>
      <c r="F53" s="9" t="s">
        <v>52</v>
      </c>
    </row>
    <row r="54" spans="1:6" x14ac:dyDescent="0.2">
      <c r="A54" s="4" t="s">
        <v>153</v>
      </c>
      <c r="B54" s="2" t="s">
        <v>34</v>
      </c>
      <c r="C54" s="10">
        <v>7.0999999999999994E-2</v>
      </c>
      <c r="D54" s="9">
        <v>88</v>
      </c>
      <c r="E54" s="9">
        <v>2024</v>
      </c>
      <c r="F54" s="9" t="s">
        <v>52</v>
      </c>
    </row>
    <row r="55" spans="1:6" x14ac:dyDescent="0.2">
      <c r="A55" s="4" t="s">
        <v>153</v>
      </c>
      <c r="B55" s="2" t="s">
        <v>35</v>
      </c>
      <c r="C55" s="10">
        <v>3.5999999999999997E-2</v>
      </c>
      <c r="D55" s="9">
        <v>66</v>
      </c>
      <c r="E55" s="9">
        <v>2024</v>
      </c>
      <c r="F55" s="9" t="s">
        <v>52</v>
      </c>
    </row>
    <row r="56" spans="1:6" x14ac:dyDescent="0.2">
      <c r="A56" s="4" t="s">
        <v>153</v>
      </c>
      <c r="B56" s="2" t="s">
        <v>36</v>
      </c>
      <c r="C56" s="10">
        <v>7.3999999999999996E-2</v>
      </c>
      <c r="D56" s="9">
        <v>98</v>
      </c>
      <c r="E56" s="9">
        <v>2024</v>
      </c>
      <c r="F56" s="9" t="s">
        <v>52</v>
      </c>
    </row>
    <row r="57" spans="1:6" x14ac:dyDescent="0.2">
      <c r="A57" s="4" t="s">
        <v>153</v>
      </c>
      <c r="B57" s="2" t="s">
        <v>37</v>
      </c>
      <c r="C57" s="10">
        <v>7.8E-2</v>
      </c>
      <c r="D57" s="9">
        <v>97</v>
      </c>
      <c r="E57" s="9">
        <v>2024</v>
      </c>
      <c r="F57" s="9" t="s">
        <v>52</v>
      </c>
    </row>
    <row r="58" spans="1:6" x14ac:dyDescent="0.2">
      <c r="A58" s="4" t="s">
        <v>153</v>
      </c>
      <c r="B58" s="2" t="s">
        <v>38</v>
      </c>
      <c r="C58" s="10">
        <v>4.2000000000000003E-2</v>
      </c>
      <c r="D58" s="9">
        <v>59</v>
      </c>
      <c r="E58" s="9">
        <v>2024</v>
      </c>
      <c r="F58" s="9" t="s">
        <v>52</v>
      </c>
    </row>
    <row r="59" spans="1:6" x14ac:dyDescent="0.2">
      <c r="A59" s="4" t="s">
        <v>153</v>
      </c>
      <c r="B59" s="2" t="s">
        <v>39</v>
      </c>
      <c r="C59" s="10">
        <v>7.1999999999999995E-2</v>
      </c>
      <c r="D59" s="9">
        <v>85</v>
      </c>
      <c r="E59" s="9">
        <v>2024</v>
      </c>
      <c r="F59" s="9" t="s">
        <v>52</v>
      </c>
    </row>
    <row r="60" spans="1:6" x14ac:dyDescent="0.2">
      <c r="A60" s="4" t="s">
        <v>153</v>
      </c>
      <c r="B60" s="2" t="s">
        <v>40</v>
      </c>
      <c r="C60" s="10">
        <v>2.9000000000000001E-2</v>
      </c>
      <c r="D60" s="9">
        <v>51</v>
      </c>
      <c r="E60" s="9">
        <v>2024</v>
      </c>
      <c r="F60" s="9" t="s">
        <v>52</v>
      </c>
    </row>
    <row r="61" spans="1:6" x14ac:dyDescent="0.2">
      <c r="A61" s="4" t="s">
        <v>153</v>
      </c>
      <c r="B61" s="2" t="s">
        <v>41</v>
      </c>
      <c r="C61" s="10">
        <v>6.7000000000000004E-2</v>
      </c>
      <c r="D61" s="9">
        <v>78</v>
      </c>
      <c r="E61" s="9">
        <v>2024</v>
      </c>
      <c r="F61" s="9" t="s">
        <v>52</v>
      </c>
    </row>
    <row r="62" spans="1:6" x14ac:dyDescent="0.2">
      <c r="A62" s="4" t="s">
        <v>153</v>
      </c>
      <c r="B62" s="2" t="s">
        <v>42</v>
      </c>
      <c r="C62" s="10">
        <v>5.7000000000000002E-2</v>
      </c>
      <c r="D62" s="9">
        <v>73</v>
      </c>
      <c r="E62" s="9">
        <v>2024</v>
      </c>
      <c r="F62" s="9" t="s">
        <v>52</v>
      </c>
    </row>
    <row r="63" spans="1:6" x14ac:dyDescent="0.2">
      <c r="A63" s="4" t="s">
        <v>153</v>
      </c>
      <c r="B63" s="2" t="s">
        <v>43</v>
      </c>
      <c r="C63" s="10">
        <v>4.5999999999999999E-2</v>
      </c>
      <c r="D63" s="9">
        <v>49</v>
      </c>
      <c r="E63" s="9">
        <v>2024</v>
      </c>
      <c r="F63" s="9" t="s">
        <v>52</v>
      </c>
    </row>
    <row r="64" spans="1:6" x14ac:dyDescent="0.2">
      <c r="A64" s="4" t="s">
        <v>153</v>
      </c>
      <c r="B64" s="2" t="s">
        <v>44</v>
      </c>
      <c r="C64" s="10">
        <v>3.3000000000000002E-2</v>
      </c>
      <c r="D64" s="9">
        <v>99</v>
      </c>
      <c r="E64" s="9">
        <v>2024</v>
      </c>
      <c r="F64" s="9" t="s">
        <v>52</v>
      </c>
    </row>
    <row r="65" spans="1:7" x14ac:dyDescent="0.2">
      <c r="A65" s="4" t="s">
        <v>153</v>
      </c>
      <c r="B65" s="2" t="s">
        <v>45</v>
      </c>
      <c r="C65" s="10">
        <v>2.4E-2</v>
      </c>
      <c r="D65" s="9">
        <v>63</v>
      </c>
      <c r="E65" s="9">
        <v>2024</v>
      </c>
      <c r="F65" s="9" t="s">
        <v>52</v>
      </c>
    </row>
    <row r="66" spans="1:7" x14ac:dyDescent="0.2">
      <c r="A66" s="4" t="s">
        <v>153</v>
      </c>
      <c r="B66" s="2" t="s">
        <v>46</v>
      </c>
      <c r="C66" s="10">
        <v>4.8000000000000001E-2</v>
      </c>
      <c r="D66" s="9">
        <v>64</v>
      </c>
      <c r="E66" s="9">
        <v>2024</v>
      </c>
      <c r="F66" s="9" t="s">
        <v>52</v>
      </c>
    </row>
    <row r="67" spans="1:7" x14ac:dyDescent="0.2">
      <c r="A67" s="4" t="s">
        <v>153</v>
      </c>
      <c r="B67" s="2" t="s">
        <v>47</v>
      </c>
      <c r="C67" s="10">
        <v>1.4E-2</v>
      </c>
      <c r="D67" s="9">
        <v>56</v>
      </c>
      <c r="E67" s="9">
        <v>2024</v>
      </c>
      <c r="F67" s="9" t="s">
        <v>52</v>
      </c>
    </row>
    <row r="68" spans="1:7" x14ac:dyDescent="0.2">
      <c r="A68" s="25" t="s">
        <v>153</v>
      </c>
      <c r="B68" s="26" t="s">
        <v>52</v>
      </c>
      <c r="C68" s="27">
        <v>0.999</v>
      </c>
      <c r="D68" s="32">
        <v>8509</v>
      </c>
      <c r="E68" s="28">
        <v>2023</v>
      </c>
      <c r="F68" s="28" t="s">
        <v>49</v>
      </c>
    </row>
    <row r="69" spans="1:7" x14ac:dyDescent="0.2">
      <c r="A69" s="4" t="s">
        <v>153</v>
      </c>
      <c r="B69" s="7" t="s">
        <v>27</v>
      </c>
      <c r="C69" s="11">
        <v>4.4999999999999998E-2</v>
      </c>
      <c r="D69" s="31">
        <v>415</v>
      </c>
      <c r="E69" s="31">
        <v>2023</v>
      </c>
      <c r="F69" s="31" t="s">
        <v>49</v>
      </c>
      <c r="G69" s="12"/>
    </row>
    <row r="70" spans="1:7" x14ac:dyDescent="0.2">
      <c r="A70" s="4" t="s">
        <v>153</v>
      </c>
      <c r="B70" s="2" t="s">
        <v>28</v>
      </c>
      <c r="C70" s="10">
        <v>4.7E-2</v>
      </c>
      <c r="D70" s="9">
        <v>409</v>
      </c>
      <c r="E70" s="9">
        <v>2023</v>
      </c>
      <c r="F70" s="9" t="s">
        <v>49</v>
      </c>
    </row>
    <row r="71" spans="1:7" x14ac:dyDescent="0.2">
      <c r="A71" s="4" t="s">
        <v>153</v>
      </c>
      <c r="B71" s="2" t="s">
        <v>29</v>
      </c>
      <c r="C71" s="10">
        <v>3.5999999999999997E-2</v>
      </c>
      <c r="D71" s="9">
        <v>406</v>
      </c>
      <c r="E71" s="9">
        <v>2023</v>
      </c>
      <c r="F71" s="9" t="s">
        <v>49</v>
      </c>
    </row>
    <row r="72" spans="1:7" x14ac:dyDescent="0.2">
      <c r="A72" s="4" t="s">
        <v>153</v>
      </c>
      <c r="B72" s="2" t="s">
        <v>30</v>
      </c>
      <c r="C72" s="10">
        <v>4.4999999999999998E-2</v>
      </c>
      <c r="D72" s="9">
        <v>401</v>
      </c>
      <c r="E72" s="9">
        <v>2023</v>
      </c>
      <c r="F72" s="9" t="s">
        <v>49</v>
      </c>
    </row>
    <row r="73" spans="1:7" x14ac:dyDescent="0.2">
      <c r="A73" s="4" t="s">
        <v>153</v>
      </c>
      <c r="B73" s="2" t="s">
        <v>31</v>
      </c>
      <c r="C73" s="10">
        <v>4.2999999999999997E-2</v>
      </c>
      <c r="D73" s="9">
        <v>400</v>
      </c>
      <c r="E73" s="9">
        <v>2023</v>
      </c>
      <c r="F73" s="9" t="s">
        <v>49</v>
      </c>
    </row>
    <row r="74" spans="1:7" x14ac:dyDescent="0.2">
      <c r="A74" s="4" t="s">
        <v>153</v>
      </c>
      <c r="B74" s="2" t="s">
        <v>32</v>
      </c>
      <c r="C74" s="10">
        <v>4.9000000000000002E-2</v>
      </c>
      <c r="D74" s="9">
        <v>400</v>
      </c>
      <c r="E74" s="9">
        <v>2023</v>
      </c>
      <c r="F74" s="9" t="s">
        <v>49</v>
      </c>
    </row>
    <row r="75" spans="1:7" x14ac:dyDescent="0.2">
      <c r="A75" s="4" t="s">
        <v>153</v>
      </c>
      <c r="B75" s="2" t="s">
        <v>33</v>
      </c>
      <c r="C75" s="10">
        <v>4.2999999999999997E-2</v>
      </c>
      <c r="D75" s="9">
        <v>402</v>
      </c>
      <c r="E75" s="9">
        <v>2023</v>
      </c>
      <c r="F75" s="9" t="s">
        <v>49</v>
      </c>
    </row>
    <row r="76" spans="1:7" x14ac:dyDescent="0.2">
      <c r="A76" s="4" t="s">
        <v>153</v>
      </c>
      <c r="B76" s="2" t="s">
        <v>34</v>
      </c>
      <c r="C76" s="10">
        <v>7.0999999999999994E-2</v>
      </c>
      <c r="D76" s="9">
        <v>406</v>
      </c>
      <c r="E76" s="9">
        <v>2023</v>
      </c>
      <c r="F76" s="9" t="s">
        <v>49</v>
      </c>
    </row>
    <row r="77" spans="1:7" x14ac:dyDescent="0.2">
      <c r="A77" s="4" t="s">
        <v>153</v>
      </c>
      <c r="B77" s="2" t="s">
        <v>35</v>
      </c>
      <c r="C77" s="10">
        <v>3.5999999999999997E-2</v>
      </c>
      <c r="D77" s="9">
        <v>403</v>
      </c>
      <c r="E77" s="9">
        <v>2023</v>
      </c>
      <c r="F77" s="9" t="s">
        <v>49</v>
      </c>
    </row>
    <row r="78" spans="1:7" x14ac:dyDescent="0.2">
      <c r="A78" s="4" t="s">
        <v>153</v>
      </c>
      <c r="B78" s="2" t="s">
        <v>36</v>
      </c>
      <c r="C78" s="10">
        <v>7.3999999999999996E-2</v>
      </c>
      <c r="D78" s="9">
        <v>401</v>
      </c>
      <c r="E78" s="9">
        <v>2023</v>
      </c>
      <c r="F78" s="9" t="s">
        <v>49</v>
      </c>
    </row>
    <row r="79" spans="1:7" x14ac:dyDescent="0.2">
      <c r="A79" s="4" t="s">
        <v>153</v>
      </c>
      <c r="B79" s="2" t="s">
        <v>37</v>
      </c>
      <c r="C79" s="10">
        <v>7.8E-2</v>
      </c>
      <c r="D79" s="9">
        <v>402</v>
      </c>
      <c r="E79" s="9">
        <v>2023</v>
      </c>
      <c r="F79" s="9" t="s">
        <v>49</v>
      </c>
    </row>
    <row r="80" spans="1:7" x14ac:dyDescent="0.2">
      <c r="A80" s="4" t="s">
        <v>153</v>
      </c>
      <c r="B80" s="2" t="s">
        <v>38</v>
      </c>
      <c r="C80" s="10">
        <v>4.2000000000000003E-2</v>
      </c>
      <c r="D80" s="9">
        <v>400</v>
      </c>
      <c r="E80" s="9">
        <v>2023</v>
      </c>
      <c r="F80" s="9" t="s">
        <v>49</v>
      </c>
    </row>
    <row r="81" spans="1:7" x14ac:dyDescent="0.2">
      <c r="A81" s="4" t="s">
        <v>153</v>
      </c>
      <c r="B81" s="2" t="s">
        <v>39</v>
      </c>
      <c r="C81" s="10">
        <v>7.1999999999999995E-2</v>
      </c>
      <c r="D81" s="9">
        <v>402</v>
      </c>
      <c r="E81" s="9">
        <v>2023</v>
      </c>
      <c r="F81" s="9" t="s">
        <v>49</v>
      </c>
    </row>
    <row r="82" spans="1:7" x14ac:dyDescent="0.2">
      <c r="A82" s="4" t="s">
        <v>153</v>
      </c>
      <c r="B82" s="2" t="s">
        <v>40</v>
      </c>
      <c r="C82" s="10">
        <v>2.9000000000000001E-2</v>
      </c>
      <c r="D82" s="9">
        <v>406</v>
      </c>
      <c r="E82" s="9">
        <v>2023</v>
      </c>
      <c r="F82" s="9" t="s">
        <v>49</v>
      </c>
    </row>
    <row r="83" spans="1:7" x14ac:dyDescent="0.2">
      <c r="A83" s="4" t="s">
        <v>153</v>
      </c>
      <c r="B83" s="2" t="s">
        <v>41</v>
      </c>
      <c r="C83" s="10">
        <v>6.7000000000000004E-2</v>
      </c>
      <c r="D83" s="9">
        <v>406</v>
      </c>
      <c r="E83" s="9">
        <v>2023</v>
      </c>
      <c r="F83" s="9" t="s">
        <v>49</v>
      </c>
    </row>
    <row r="84" spans="1:7" x14ac:dyDescent="0.2">
      <c r="A84" s="4" t="s">
        <v>153</v>
      </c>
      <c r="B84" s="2" t="s">
        <v>42</v>
      </c>
      <c r="C84" s="10">
        <v>5.7000000000000002E-2</v>
      </c>
      <c r="D84" s="9">
        <v>407</v>
      </c>
      <c r="E84" s="9">
        <v>2023</v>
      </c>
      <c r="F84" s="9" t="s">
        <v>49</v>
      </c>
    </row>
    <row r="85" spans="1:7" x14ac:dyDescent="0.2">
      <c r="A85" s="4" t="s">
        <v>153</v>
      </c>
      <c r="B85" s="2" t="s">
        <v>43</v>
      </c>
      <c r="C85" s="10">
        <v>4.5999999999999999E-2</v>
      </c>
      <c r="D85" s="9">
        <v>400</v>
      </c>
      <c r="E85" s="9">
        <v>2023</v>
      </c>
      <c r="F85" s="9" t="s">
        <v>49</v>
      </c>
    </row>
    <row r="86" spans="1:7" x14ac:dyDescent="0.2">
      <c r="A86" s="4" t="s">
        <v>153</v>
      </c>
      <c r="B86" s="2" t="s">
        <v>44</v>
      </c>
      <c r="C86" s="10">
        <v>3.3000000000000002E-2</v>
      </c>
      <c r="D86" s="9">
        <v>407</v>
      </c>
      <c r="E86" s="9">
        <v>2023</v>
      </c>
      <c r="F86" s="9" t="s">
        <v>49</v>
      </c>
    </row>
    <row r="87" spans="1:7" x14ac:dyDescent="0.2">
      <c r="A87" s="4" t="s">
        <v>153</v>
      </c>
      <c r="B87" s="2" t="s">
        <v>45</v>
      </c>
      <c r="C87" s="10">
        <v>2.4E-2</v>
      </c>
      <c r="D87" s="9">
        <v>410</v>
      </c>
      <c r="E87" s="9">
        <v>2023</v>
      </c>
      <c r="F87" s="9" t="s">
        <v>49</v>
      </c>
    </row>
    <row r="88" spans="1:7" x14ac:dyDescent="0.2">
      <c r="A88" s="4" t="s">
        <v>153</v>
      </c>
      <c r="B88" s="2" t="s">
        <v>46</v>
      </c>
      <c r="C88" s="10">
        <v>4.8000000000000001E-2</v>
      </c>
      <c r="D88" s="9">
        <v>405</v>
      </c>
      <c r="E88" s="9">
        <v>2023</v>
      </c>
      <c r="F88" s="9" t="s">
        <v>49</v>
      </c>
    </row>
    <row r="89" spans="1:7" x14ac:dyDescent="0.2">
      <c r="A89" s="4" t="s">
        <v>153</v>
      </c>
      <c r="B89" s="2" t="s">
        <v>47</v>
      </c>
      <c r="C89" s="10">
        <v>1.4E-2</v>
      </c>
      <c r="D89" s="9">
        <v>421</v>
      </c>
      <c r="E89" s="9">
        <v>2023</v>
      </c>
      <c r="F89" s="9" t="s">
        <v>49</v>
      </c>
    </row>
    <row r="90" spans="1:7" x14ac:dyDescent="0.2">
      <c r="A90" s="25" t="s">
        <v>153</v>
      </c>
      <c r="B90" s="26" t="s">
        <v>52</v>
      </c>
      <c r="C90" s="27">
        <v>1</v>
      </c>
      <c r="D90" s="32">
        <v>8501</v>
      </c>
      <c r="E90" s="28">
        <v>2022</v>
      </c>
      <c r="F90" s="28" t="s">
        <v>49</v>
      </c>
    </row>
    <row r="91" spans="1:7" x14ac:dyDescent="0.2">
      <c r="A91" s="4" t="s">
        <v>153</v>
      </c>
      <c r="B91" s="7" t="s">
        <v>27</v>
      </c>
      <c r="C91" s="11">
        <v>4.2999999999999997E-2</v>
      </c>
      <c r="D91" s="31">
        <v>401</v>
      </c>
      <c r="E91" s="31">
        <v>2022</v>
      </c>
      <c r="F91" s="31" t="s">
        <v>49</v>
      </c>
      <c r="G91" s="12"/>
    </row>
    <row r="92" spans="1:7" x14ac:dyDescent="0.2">
      <c r="A92" s="4" t="s">
        <v>153</v>
      </c>
      <c r="B92" s="2" t="s">
        <v>28</v>
      </c>
      <c r="C92" s="10">
        <v>4.7E-2</v>
      </c>
      <c r="D92" s="9">
        <v>401</v>
      </c>
      <c r="E92" s="9">
        <v>2022</v>
      </c>
      <c r="F92" s="9" t="s">
        <v>49</v>
      </c>
    </row>
    <row r="93" spans="1:7" x14ac:dyDescent="0.2">
      <c r="A93" s="4" t="s">
        <v>153</v>
      </c>
      <c r="B93" s="2" t="s">
        <v>29</v>
      </c>
      <c r="C93" s="10">
        <v>3.5999999999999997E-2</v>
      </c>
      <c r="D93" s="9">
        <v>417</v>
      </c>
      <c r="E93" s="9">
        <v>2022</v>
      </c>
      <c r="F93" s="9" t="s">
        <v>49</v>
      </c>
    </row>
    <row r="94" spans="1:7" x14ac:dyDescent="0.2">
      <c r="A94" s="4" t="s">
        <v>153</v>
      </c>
      <c r="B94" s="2" t="s">
        <v>30</v>
      </c>
      <c r="C94" s="10">
        <v>4.3999999999999997E-2</v>
      </c>
      <c r="D94" s="9">
        <v>408</v>
      </c>
      <c r="E94" s="9">
        <v>2022</v>
      </c>
      <c r="F94" s="9" t="s">
        <v>49</v>
      </c>
    </row>
    <row r="95" spans="1:7" x14ac:dyDescent="0.2">
      <c r="A95" s="4" t="s">
        <v>153</v>
      </c>
      <c r="B95" s="2" t="s">
        <v>31</v>
      </c>
      <c r="C95" s="10">
        <v>4.3999999999999997E-2</v>
      </c>
      <c r="D95" s="9">
        <v>405</v>
      </c>
      <c r="E95" s="9">
        <v>2022</v>
      </c>
      <c r="F95" s="9" t="s">
        <v>49</v>
      </c>
    </row>
    <row r="96" spans="1:7" x14ac:dyDescent="0.2">
      <c r="A96" s="4" t="s">
        <v>153</v>
      </c>
      <c r="B96" s="2" t="s">
        <v>32</v>
      </c>
      <c r="C96" s="10">
        <v>4.8000000000000001E-2</v>
      </c>
      <c r="D96" s="9">
        <v>400</v>
      </c>
      <c r="E96" s="9">
        <v>2022</v>
      </c>
      <c r="F96" s="9" t="s">
        <v>49</v>
      </c>
    </row>
    <row r="97" spans="1:6" x14ac:dyDescent="0.2">
      <c r="A97" s="4" t="s">
        <v>153</v>
      </c>
      <c r="B97" s="2" t="s">
        <v>33</v>
      </c>
      <c r="C97" s="10">
        <v>4.2000000000000003E-2</v>
      </c>
      <c r="D97" s="9">
        <v>405</v>
      </c>
      <c r="E97" s="9">
        <v>2022</v>
      </c>
      <c r="F97" s="9" t="s">
        <v>49</v>
      </c>
    </row>
    <row r="98" spans="1:6" x14ac:dyDescent="0.2">
      <c r="A98" s="4" t="s">
        <v>153</v>
      </c>
      <c r="B98" s="2" t="s">
        <v>34</v>
      </c>
      <c r="C98" s="10">
        <v>7.4999999999999997E-2</v>
      </c>
      <c r="D98" s="9">
        <v>411</v>
      </c>
      <c r="E98" s="9">
        <v>2022</v>
      </c>
      <c r="F98" s="9" t="s">
        <v>49</v>
      </c>
    </row>
    <row r="99" spans="1:6" x14ac:dyDescent="0.2">
      <c r="A99" s="4" t="s">
        <v>153</v>
      </c>
      <c r="B99" s="2" t="s">
        <v>35</v>
      </c>
      <c r="C99" s="10">
        <v>3.5999999999999997E-2</v>
      </c>
      <c r="D99" s="9">
        <v>408</v>
      </c>
      <c r="E99" s="9">
        <v>2022</v>
      </c>
      <c r="F99" s="9" t="s">
        <v>49</v>
      </c>
    </row>
    <row r="100" spans="1:6" x14ac:dyDescent="0.2">
      <c r="A100" s="4" t="s">
        <v>153</v>
      </c>
      <c r="B100" s="2" t="s">
        <v>36</v>
      </c>
      <c r="C100" s="10">
        <v>7.1999999999999995E-2</v>
      </c>
      <c r="D100" s="9">
        <v>406</v>
      </c>
      <c r="E100" s="9">
        <v>2022</v>
      </c>
      <c r="F100" s="9" t="s">
        <v>49</v>
      </c>
    </row>
    <row r="101" spans="1:6" x14ac:dyDescent="0.2">
      <c r="A101" s="4" t="s">
        <v>153</v>
      </c>
      <c r="B101" s="2" t="s">
        <v>37</v>
      </c>
      <c r="C101" s="10">
        <v>7.8E-2</v>
      </c>
      <c r="D101" s="9">
        <v>401</v>
      </c>
      <c r="E101" s="9">
        <v>2022</v>
      </c>
      <c r="F101" s="9" t="s">
        <v>49</v>
      </c>
    </row>
    <row r="102" spans="1:6" x14ac:dyDescent="0.2">
      <c r="A102" s="4" t="s">
        <v>153</v>
      </c>
      <c r="B102" s="2" t="s">
        <v>38</v>
      </c>
      <c r="C102" s="10">
        <v>4.2999999999999997E-2</v>
      </c>
      <c r="D102" s="9">
        <v>405</v>
      </c>
      <c r="E102" s="9">
        <v>2022</v>
      </c>
      <c r="F102" s="9" t="s">
        <v>49</v>
      </c>
    </row>
    <row r="103" spans="1:6" x14ac:dyDescent="0.2">
      <c r="A103" s="4" t="s">
        <v>153</v>
      </c>
      <c r="B103" s="2" t="s">
        <v>39</v>
      </c>
      <c r="C103" s="10">
        <v>7.1999999999999995E-2</v>
      </c>
      <c r="D103" s="9">
        <v>409</v>
      </c>
      <c r="E103" s="9">
        <v>2022</v>
      </c>
      <c r="F103" s="9" t="s">
        <v>49</v>
      </c>
    </row>
    <row r="104" spans="1:6" x14ac:dyDescent="0.2">
      <c r="A104" s="4" t="s">
        <v>153</v>
      </c>
      <c r="B104" s="2" t="s">
        <v>40</v>
      </c>
      <c r="C104" s="10">
        <v>2.8000000000000001E-2</v>
      </c>
      <c r="D104" s="9">
        <v>406</v>
      </c>
      <c r="E104" s="9">
        <v>2022</v>
      </c>
      <c r="F104" s="9" t="s">
        <v>49</v>
      </c>
    </row>
    <row r="105" spans="1:6" x14ac:dyDescent="0.2">
      <c r="A105" s="4" t="s">
        <v>153</v>
      </c>
      <c r="B105" s="2" t="s">
        <v>41</v>
      </c>
      <c r="C105" s="10">
        <v>6.5000000000000002E-2</v>
      </c>
      <c r="D105" s="9">
        <v>402</v>
      </c>
      <c r="E105" s="9">
        <v>2022</v>
      </c>
      <c r="F105" s="9" t="s">
        <v>49</v>
      </c>
    </row>
    <row r="106" spans="1:6" x14ac:dyDescent="0.2">
      <c r="A106" s="4" t="s">
        <v>153</v>
      </c>
      <c r="B106" s="2" t="s">
        <v>42</v>
      </c>
      <c r="C106" s="10">
        <v>5.8000000000000003E-2</v>
      </c>
      <c r="D106" s="9">
        <v>408</v>
      </c>
      <c r="E106" s="9">
        <v>2022</v>
      </c>
      <c r="F106" s="9" t="s">
        <v>49</v>
      </c>
    </row>
    <row r="107" spans="1:6" x14ac:dyDescent="0.2">
      <c r="A107" s="4" t="s">
        <v>153</v>
      </c>
      <c r="B107" s="2" t="s">
        <v>43</v>
      </c>
      <c r="C107" s="10">
        <v>4.7E-2</v>
      </c>
      <c r="D107" s="9">
        <v>401</v>
      </c>
      <c r="E107" s="9">
        <v>2022</v>
      </c>
      <c r="F107" s="9" t="s">
        <v>49</v>
      </c>
    </row>
    <row r="108" spans="1:6" x14ac:dyDescent="0.2">
      <c r="A108" s="4" t="s">
        <v>153</v>
      </c>
      <c r="B108" s="2" t="s">
        <v>44</v>
      </c>
      <c r="C108" s="10">
        <v>3.5000000000000003E-2</v>
      </c>
      <c r="D108" s="9">
        <v>400</v>
      </c>
      <c r="E108" s="9">
        <v>2022</v>
      </c>
      <c r="F108" s="9" t="s">
        <v>49</v>
      </c>
    </row>
    <row r="109" spans="1:6" x14ac:dyDescent="0.2">
      <c r="A109" s="4" t="s">
        <v>153</v>
      </c>
      <c r="B109" s="2" t="s">
        <v>45</v>
      </c>
      <c r="C109" s="10">
        <v>2.3E-2</v>
      </c>
      <c r="D109" s="9">
        <v>401</v>
      </c>
      <c r="E109" s="9">
        <v>2022</v>
      </c>
      <c r="F109" s="9" t="s">
        <v>49</v>
      </c>
    </row>
    <row r="110" spans="1:6" x14ac:dyDescent="0.2">
      <c r="A110" s="4" t="s">
        <v>153</v>
      </c>
      <c r="B110" s="2" t="s">
        <v>46</v>
      </c>
      <c r="C110" s="10">
        <v>4.9000000000000002E-2</v>
      </c>
      <c r="D110" s="9">
        <v>406</v>
      </c>
      <c r="E110" s="9">
        <v>2022</v>
      </c>
      <c r="F110" s="9" t="s">
        <v>49</v>
      </c>
    </row>
    <row r="111" spans="1:6" x14ac:dyDescent="0.2">
      <c r="A111" s="4" t="s">
        <v>153</v>
      </c>
      <c r="B111" s="2" t="s">
        <v>47</v>
      </c>
      <c r="C111" s="10">
        <v>1.4999999999999999E-2</v>
      </c>
      <c r="D111" s="9">
        <v>400</v>
      </c>
      <c r="E111" s="9">
        <v>2022</v>
      </c>
      <c r="F111" s="9" t="s">
        <v>49</v>
      </c>
    </row>
    <row r="112" spans="1:6" x14ac:dyDescent="0.2">
      <c r="A112" s="25" t="s">
        <v>153</v>
      </c>
      <c r="B112" s="26" t="s">
        <v>52</v>
      </c>
      <c r="C112" s="27">
        <v>0.99</v>
      </c>
      <c r="D112" s="32">
        <v>1505</v>
      </c>
      <c r="E112" s="28">
        <v>2022</v>
      </c>
      <c r="F112" s="28" t="s">
        <v>52</v>
      </c>
    </row>
    <row r="113" spans="1:7" x14ac:dyDescent="0.2">
      <c r="A113" s="4" t="s">
        <v>153</v>
      </c>
      <c r="B113" s="7" t="s">
        <v>27</v>
      </c>
      <c r="C113" s="11">
        <v>0.05</v>
      </c>
      <c r="D113" s="31">
        <v>83</v>
      </c>
      <c r="E113" s="31">
        <v>2022</v>
      </c>
      <c r="F113" s="31" t="s">
        <v>52</v>
      </c>
      <c r="G113" s="12"/>
    </row>
    <row r="114" spans="1:7" x14ac:dyDescent="0.2">
      <c r="A114" s="4" t="s">
        <v>153</v>
      </c>
      <c r="B114" s="2" t="s">
        <v>28</v>
      </c>
      <c r="C114" s="10">
        <v>0.05</v>
      </c>
      <c r="D114" s="9">
        <v>74</v>
      </c>
      <c r="E114" s="9">
        <v>2022</v>
      </c>
      <c r="F114" s="9" t="s">
        <v>52</v>
      </c>
    </row>
    <row r="115" spans="1:7" x14ac:dyDescent="0.2">
      <c r="A115" s="4" t="s">
        <v>153</v>
      </c>
      <c r="B115" s="2" t="s">
        <v>29</v>
      </c>
      <c r="C115" s="10">
        <v>0.04</v>
      </c>
      <c r="D115" s="9">
        <v>56</v>
      </c>
      <c r="E115" s="9">
        <v>2022</v>
      </c>
      <c r="F115" s="9" t="s">
        <v>52</v>
      </c>
    </row>
    <row r="116" spans="1:7" x14ac:dyDescent="0.2">
      <c r="A116" s="4" t="s">
        <v>153</v>
      </c>
      <c r="B116" s="2" t="s">
        <v>30</v>
      </c>
      <c r="C116" s="10">
        <v>0.05</v>
      </c>
      <c r="D116" s="9">
        <v>73</v>
      </c>
      <c r="E116" s="9">
        <v>2022</v>
      </c>
      <c r="F116" s="9" t="s">
        <v>52</v>
      </c>
    </row>
    <row r="117" spans="1:7" x14ac:dyDescent="0.2">
      <c r="A117" s="4" t="s">
        <v>153</v>
      </c>
      <c r="B117" s="2" t="s">
        <v>31</v>
      </c>
      <c r="C117" s="10">
        <v>0.04</v>
      </c>
      <c r="D117" s="9">
        <v>66</v>
      </c>
      <c r="E117" s="9">
        <v>2022</v>
      </c>
      <c r="F117" s="9" t="s">
        <v>52</v>
      </c>
    </row>
    <row r="118" spans="1:7" x14ac:dyDescent="0.2">
      <c r="A118" s="4" t="s">
        <v>153</v>
      </c>
      <c r="B118" s="2" t="s">
        <v>32</v>
      </c>
      <c r="C118" s="10">
        <v>0.05</v>
      </c>
      <c r="D118" s="9">
        <v>75</v>
      </c>
      <c r="E118" s="9">
        <v>2022</v>
      </c>
      <c r="F118" s="9" t="s">
        <v>52</v>
      </c>
    </row>
    <row r="119" spans="1:7" x14ac:dyDescent="0.2">
      <c r="A119" s="4" t="s">
        <v>153</v>
      </c>
      <c r="B119" s="2" t="s">
        <v>33</v>
      </c>
      <c r="C119" s="10">
        <v>0.05</v>
      </c>
      <c r="D119" s="9">
        <v>74</v>
      </c>
      <c r="E119" s="9">
        <v>2022</v>
      </c>
      <c r="F119" s="9" t="s">
        <v>52</v>
      </c>
    </row>
    <row r="120" spans="1:7" x14ac:dyDescent="0.2">
      <c r="A120" s="4" t="s">
        <v>153</v>
      </c>
      <c r="B120" s="2" t="s">
        <v>34</v>
      </c>
      <c r="C120" s="10">
        <v>7.0000000000000007E-2</v>
      </c>
      <c r="D120" s="9">
        <v>102</v>
      </c>
      <c r="E120" s="9">
        <v>2022</v>
      </c>
      <c r="F120" s="9" t="s">
        <v>52</v>
      </c>
    </row>
    <row r="121" spans="1:7" x14ac:dyDescent="0.2">
      <c r="A121" s="4" t="s">
        <v>153</v>
      </c>
      <c r="B121" s="2" t="s">
        <v>35</v>
      </c>
      <c r="C121" s="10">
        <v>0.04</v>
      </c>
      <c r="D121" s="9">
        <v>53</v>
      </c>
      <c r="E121" s="9">
        <v>2022</v>
      </c>
      <c r="F121" s="9" t="s">
        <v>52</v>
      </c>
    </row>
    <row r="122" spans="1:7" x14ac:dyDescent="0.2">
      <c r="A122" s="4" t="s">
        <v>153</v>
      </c>
      <c r="B122" s="2" t="s">
        <v>36</v>
      </c>
      <c r="C122" s="10">
        <v>7.0000000000000007E-2</v>
      </c>
      <c r="D122" s="9">
        <v>108</v>
      </c>
      <c r="E122" s="9">
        <v>2022</v>
      </c>
      <c r="F122" s="9" t="s">
        <v>52</v>
      </c>
    </row>
    <row r="123" spans="1:7" x14ac:dyDescent="0.2">
      <c r="A123" s="4" t="s">
        <v>153</v>
      </c>
      <c r="B123" s="2" t="s">
        <v>37</v>
      </c>
      <c r="C123" s="10">
        <v>7.0000000000000007E-2</v>
      </c>
      <c r="D123" s="9">
        <v>112</v>
      </c>
      <c r="E123" s="9">
        <v>2022</v>
      </c>
      <c r="F123" s="9" t="s">
        <v>52</v>
      </c>
    </row>
    <row r="124" spans="1:7" x14ac:dyDescent="0.2">
      <c r="A124" s="4" t="s">
        <v>153</v>
      </c>
      <c r="B124" s="2" t="s">
        <v>38</v>
      </c>
      <c r="C124" s="10">
        <v>0.04</v>
      </c>
      <c r="D124" s="9">
        <v>57</v>
      </c>
      <c r="E124" s="9">
        <v>2022</v>
      </c>
      <c r="F124" s="9" t="s">
        <v>52</v>
      </c>
    </row>
    <row r="125" spans="1:7" x14ac:dyDescent="0.2">
      <c r="A125" s="4" t="s">
        <v>153</v>
      </c>
      <c r="B125" s="2" t="s">
        <v>39</v>
      </c>
      <c r="C125" s="10">
        <v>7.0000000000000007E-2</v>
      </c>
      <c r="D125" s="9">
        <v>108</v>
      </c>
      <c r="E125" s="9">
        <v>2022</v>
      </c>
      <c r="F125" s="9" t="s">
        <v>52</v>
      </c>
    </row>
    <row r="126" spans="1:7" x14ac:dyDescent="0.2">
      <c r="A126" s="4" t="s">
        <v>153</v>
      </c>
      <c r="B126" s="2" t="s">
        <v>40</v>
      </c>
      <c r="C126" s="10">
        <v>0.03</v>
      </c>
      <c r="D126" s="9">
        <v>43</v>
      </c>
      <c r="E126" s="9">
        <v>2022</v>
      </c>
      <c r="F126" s="9" t="s">
        <v>52</v>
      </c>
    </row>
    <row r="127" spans="1:7" x14ac:dyDescent="0.2">
      <c r="A127" s="4" t="s">
        <v>153</v>
      </c>
      <c r="B127" s="2" t="s">
        <v>41</v>
      </c>
      <c r="C127" s="10">
        <v>7.0000000000000007E-2</v>
      </c>
      <c r="D127" s="9">
        <v>101</v>
      </c>
      <c r="E127" s="9">
        <v>2022</v>
      </c>
      <c r="F127" s="9" t="s">
        <v>52</v>
      </c>
    </row>
    <row r="128" spans="1:7" x14ac:dyDescent="0.2">
      <c r="A128" s="4" t="s">
        <v>153</v>
      </c>
      <c r="B128" s="2" t="s">
        <v>42</v>
      </c>
      <c r="C128" s="10">
        <v>0.05</v>
      </c>
      <c r="D128" s="9">
        <v>82</v>
      </c>
      <c r="E128" s="9">
        <v>2022</v>
      </c>
      <c r="F128" s="9" t="s">
        <v>52</v>
      </c>
    </row>
    <row r="129" spans="1:7" x14ac:dyDescent="0.2">
      <c r="A129" s="4" t="s">
        <v>153</v>
      </c>
      <c r="B129" s="2" t="s">
        <v>43</v>
      </c>
      <c r="C129" s="10">
        <v>0.04</v>
      </c>
      <c r="D129" s="9">
        <v>61</v>
      </c>
      <c r="E129" s="9">
        <v>2022</v>
      </c>
      <c r="F129" s="9" t="s">
        <v>52</v>
      </c>
    </row>
    <row r="130" spans="1:7" x14ac:dyDescent="0.2">
      <c r="A130" s="4" t="s">
        <v>153</v>
      </c>
      <c r="B130" s="2" t="s">
        <v>44</v>
      </c>
      <c r="C130" s="10">
        <v>0.03</v>
      </c>
      <c r="D130" s="9">
        <v>51</v>
      </c>
      <c r="E130" s="9">
        <v>2022</v>
      </c>
      <c r="F130" s="9" t="s">
        <v>52</v>
      </c>
    </row>
    <row r="131" spans="1:7" x14ac:dyDescent="0.2">
      <c r="A131" s="4" t="s">
        <v>153</v>
      </c>
      <c r="B131" s="2" t="s">
        <v>45</v>
      </c>
      <c r="C131" s="10">
        <v>0.02</v>
      </c>
      <c r="D131" s="9">
        <v>34</v>
      </c>
      <c r="E131" s="9">
        <v>2022</v>
      </c>
      <c r="F131" s="9" t="s">
        <v>52</v>
      </c>
    </row>
    <row r="132" spans="1:7" x14ac:dyDescent="0.2">
      <c r="A132" s="4" t="s">
        <v>153</v>
      </c>
      <c r="B132" s="2" t="s">
        <v>46</v>
      </c>
      <c r="C132" s="10">
        <v>0.05</v>
      </c>
      <c r="D132" s="9">
        <v>70</v>
      </c>
      <c r="E132" s="9">
        <v>2022</v>
      </c>
      <c r="F132" s="9" t="s">
        <v>52</v>
      </c>
    </row>
    <row r="133" spans="1:7" x14ac:dyDescent="0.2">
      <c r="A133" s="4" t="s">
        <v>153</v>
      </c>
      <c r="B133" s="2" t="s">
        <v>47</v>
      </c>
      <c r="C133" s="10">
        <v>0.01</v>
      </c>
      <c r="D133" s="9">
        <v>22</v>
      </c>
      <c r="E133" s="9">
        <v>2022</v>
      </c>
      <c r="F133" s="9" t="s">
        <v>52</v>
      </c>
    </row>
    <row r="134" spans="1:7" x14ac:dyDescent="0.2">
      <c r="A134" s="25" t="s">
        <v>153</v>
      </c>
      <c r="B134" s="26" t="s">
        <v>52</v>
      </c>
      <c r="C134" s="27">
        <v>1</v>
      </c>
      <c r="D134" s="32">
        <v>8515</v>
      </c>
      <c r="E134" s="28">
        <v>2021</v>
      </c>
      <c r="F134" s="28" t="s">
        <v>49</v>
      </c>
    </row>
    <row r="135" spans="1:7" x14ac:dyDescent="0.2">
      <c r="A135" s="4" t="s">
        <v>153</v>
      </c>
      <c r="B135" s="7" t="s">
        <v>27</v>
      </c>
      <c r="C135" s="11">
        <v>4.2999999999999997E-2</v>
      </c>
      <c r="D135" s="31">
        <v>405</v>
      </c>
      <c r="E135" s="31">
        <v>2021</v>
      </c>
      <c r="F135" s="31" t="s">
        <v>49</v>
      </c>
      <c r="G135" s="12"/>
    </row>
    <row r="136" spans="1:7" x14ac:dyDescent="0.2">
      <c r="A136" s="4" t="s">
        <v>153</v>
      </c>
      <c r="B136" s="2" t="s">
        <v>28</v>
      </c>
      <c r="C136" s="10">
        <v>4.7E-2</v>
      </c>
      <c r="D136" s="9">
        <v>405</v>
      </c>
      <c r="E136" s="9">
        <v>2021</v>
      </c>
      <c r="F136" s="9" t="s">
        <v>49</v>
      </c>
    </row>
    <row r="137" spans="1:7" x14ac:dyDescent="0.2">
      <c r="A137" s="4" t="s">
        <v>153</v>
      </c>
      <c r="B137" s="2" t="s">
        <v>29</v>
      </c>
      <c r="C137" s="10">
        <v>3.5999999999999997E-2</v>
      </c>
      <c r="D137" s="9">
        <v>406</v>
      </c>
      <c r="E137" s="9">
        <v>2021</v>
      </c>
      <c r="F137" s="9" t="s">
        <v>49</v>
      </c>
    </row>
    <row r="138" spans="1:7" x14ac:dyDescent="0.2">
      <c r="A138" s="4" t="s">
        <v>153</v>
      </c>
      <c r="B138" s="2" t="s">
        <v>30</v>
      </c>
      <c r="C138" s="10">
        <v>4.3999999999999997E-2</v>
      </c>
      <c r="D138" s="9">
        <v>405</v>
      </c>
      <c r="E138" s="9">
        <v>2021</v>
      </c>
      <c r="F138" s="9" t="s">
        <v>49</v>
      </c>
    </row>
    <row r="139" spans="1:7" x14ac:dyDescent="0.2">
      <c r="A139" s="4" t="s">
        <v>153</v>
      </c>
      <c r="B139" s="2" t="s">
        <v>31</v>
      </c>
      <c r="C139" s="10">
        <v>4.3999999999999997E-2</v>
      </c>
      <c r="D139" s="9">
        <v>405</v>
      </c>
      <c r="E139" s="9">
        <v>2021</v>
      </c>
      <c r="F139" s="9" t="s">
        <v>49</v>
      </c>
    </row>
    <row r="140" spans="1:7" x14ac:dyDescent="0.2">
      <c r="A140" s="4" t="s">
        <v>153</v>
      </c>
      <c r="B140" s="2" t="s">
        <v>32</v>
      </c>
      <c r="C140" s="10">
        <v>4.8000000000000001E-2</v>
      </c>
      <c r="D140" s="9">
        <v>406</v>
      </c>
      <c r="E140" s="9">
        <v>2021</v>
      </c>
      <c r="F140" s="9" t="s">
        <v>49</v>
      </c>
    </row>
    <row r="141" spans="1:7" x14ac:dyDescent="0.2">
      <c r="A141" s="4" t="s">
        <v>153</v>
      </c>
      <c r="B141" s="2" t="s">
        <v>33</v>
      </c>
      <c r="C141" s="10">
        <v>4.2000000000000003E-2</v>
      </c>
      <c r="D141" s="9">
        <v>406</v>
      </c>
      <c r="E141" s="9">
        <v>2021</v>
      </c>
      <c r="F141" s="9" t="s">
        <v>49</v>
      </c>
    </row>
    <row r="142" spans="1:7" x14ac:dyDescent="0.2">
      <c r="A142" s="4" t="s">
        <v>153</v>
      </c>
      <c r="B142" s="2" t="s">
        <v>34</v>
      </c>
      <c r="C142" s="10">
        <v>7.4999999999999997E-2</v>
      </c>
      <c r="D142" s="9">
        <v>405</v>
      </c>
      <c r="E142" s="9">
        <v>2021</v>
      </c>
      <c r="F142" s="9" t="s">
        <v>49</v>
      </c>
    </row>
    <row r="143" spans="1:7" x14ac:dyDescent="0.2">
      <c r="A143" s="4" t="s">
        <v>153</v>
      </c>
      <c r="B143" s="2" t="s">
        <v>35</v>
      </c>
      <c r="C143" s="10">
        <v>3.5999999999999997E-2</v>
      </c>
      <c r="D143" s="9">
        <v>407</v>
      </c>
      <c r="E143" s="9">
        <v>2021</v>
      </c>
      <c r="F143" s="9" t="s">
        <v>49</v>
      </c>
    </row>
    <row r="144" spans="1:7" x14ac:dyDescent="0.2">
      <c r="A144" s="4" t="s">
        <v>153</v>
      </c>
      <c r="B144" s="2" t="s">
        <v>36</v>
      </c>
      <c r="C144" s="10">
        <v>7.1999999999999995E-2</v>
      </c>
      <c r="D144" s="9">
        <v>405</v>
      </c>
      <c r="E144" s="9">
        <v>2021</v>
      </c>
      <c r="F144" s="9" t="s">
        <v>49</v>
      </c>
    </row>
    <row r="145" spans="1:7" x14ac:dyDescent="0.2">
      <c r="A145" s="4" t="s">
        <v>153</v>
      </c>
      <c r="B145" s="2" t="s">
        <v>37</v>
      </c>
      <c r="C145" s="10">
        <v>7.8E-2</v>
      </c>
      <c r="D145" s="9">
        <v>406</v>
      </c>
      <c r="E145" s="9">
        <v>2021</v>
      </c>
      <c r="F145" s="9" t="s">
        <v>49</v>
      </c>
    </row>
    <row r="146" spans="1:7" x14ac:dyDescent="0.2">
      <c r="A146" s="4" t="s">
        <v>153</v>
      </c>
      <c r="B146" s="2" t="s">
        <v>38</v>
      </c>
      <c r="C146" s="10">
        <v>4.2999999999999997E-2</v>
      </c>
      <c r="D146" s="9">
        <v>408</v>
      </c>
      <c r="E146" s="9">
        <v>2021</v>
      </c>
      <c r="F146" s="9" t="s">
        <v>49</v>
      </c>
    </row>
    <row r="147" spans="1:7" x14ac:dyDescent="0.2">
      <c r="A147" s="4" t="s">
        <v>153</v>
      </c>
      <c r="B147" s="2" t="s">
        <v>39</v>
      </c>
      <c r="C147" s="10">
        <v>7.1999999999999995E-2</v>
      </c>
      <c r="D147" s="9">
        <v>403</v>
      </c>
      <c r="E147" s="9">
        <v>2021</v>
      </c>
      <c r="F147" s="9" t="s">
        <v>49</v>
      </c>
    </row>
    <row r="148" spans="1:7" x14ac:dyDescent="0.2">
      <c r="A148" s="4" t="s">
        <v>153</v>
      </c>
      <c r="B148" s="2" t="s">
        <v>40</v>
      </c>
      <c r="C148" s="10">
        <v>2.8000000000000001E-2</v>
      </c>
      <c r="D148" s="9">
        <v>405</v>
      </c>
      <c r="E148" s="9">
        <v>2021</v>
      </c>
      <c r="F148" s="9" t="s">
        <v>49</v>
      </c>
    </row>
    <row r="149" spans="1:7" x14ac:dyDescent="0.2">
      <c r="A149" s="4" t="s">
        <v>153</v>
      </c>
      <c r="B149" s="2" t="s">
        <v>41</v>
      </c>
      <c r="C149" s="10">
        <v>6.5000000000000002E-2</v>
      </c>
      <c r="D149" s="9">
        <v>406</v>
      </c>
      <c r="E149" s="9">
        <v>2021</v>
      </c>
      <c r="F149" s="9" t="s">
        <v>49</v>
      </c>
    </row>
    <row r="150" spans="1:7" x14ac:dyDescent="0.2">
      <c r="A150" s="4" t="s">
        <v>153</v>
      </c>
      <c r="B150" s="2" t="s">
        <v>42</v>
      </c>
      <c r="C150" s="10">
        <v>5.8000000000000003E-2</v>
      </c>
      <c r="D150" s="9">
        <v>406</v>
      </c>
      <c r="E150" s="9">
        <v>2021</v>
      </c>
      <c r="F150" s="9" t="s">
        <v>49</v>
      </c>
    </row>
    <row r="151" spans="1:7" x14ac:dyDescent="0.2">
      <c r="A151" s="4" t="s">
        <v>153</v>
      </c>
      <c r="B151" s="2" t="s">
        <v>43</v>
      </c>
      <c r="C151" s="10">
        <v>4.7E-2</v>
      </c>
      <c r="D151" s="9">
        <v>406</v>
      </c>
      <c r="E151" s="9">
        <v>2021</v>
      </c>
      <c r="F151" s="9" t="s">
        <v>49</v>
      </c>
    </row>
    <row r="152" spans="1:7" x14ac:dyDescent="0.2">
      <c r="A152" s="4" t="s">
        <v>153</v>
      </c>
      <c r="B152" s="2" t="s">
        <v>44</v>
      </c>
      <c r="C152" s="10">
        <v>3.5000000000000003E-2</v>
      </c>
      <c r="D152" s="9">
        <v>406</v>
      </c>
      <c r="E152" s="9">
        <v>2021</v>
      </c>
      <c r="F152" s="9" t="s">
        <v>49</v>
      </c>
    </row>
    <row r="153" spans="1:7" x14ac:dyDescent="0.2">
      <c r="A153" s="4" t="s">
        <v>153</v>
      </c>
      <c r="B153" s="2" t="s">
        <v>45</v>
      </c>
      <c r="C153" s="10">
        <v>2.3E-2</v>
      </c>
      <c r="D153" s="9">
        <v>406</v>
      </c>
      <c r="E153" s="9">
        <v>2021</v>
      </c>
      <c r="F153" s="9" t="s">
        <v>49</v>
      </c>
    </row>
    <row r="154" spans="1:7" x14ac:dyDescent="0.2">
      <c r="A154" s="4" t="s">
        <v>153</v>
      </c>
      <c r="B154" s="2" t="s">
        <v>46</v>
      </c>
      <c r="C154" s="10">
        <v>4.9000000000000002E-2</v>
      </c>
      <c r="D154" s="9">
        <v>406</v>
      </c>
      <c r="E154" s="9">
        <v>2021</v>
      </c>
      <c r="F154" s="9" t="s">
        <v>49</v>
      </c>
    </row>
    <row r="155" spans="1:7" x14ac:dyDescent="0.2">
      <c r="A155" s="4" t="s">
        <v>153</v>
      </c>
      <c r="B155" s="2" t="s">
        <v>47</v>
      </c>
      <c r="C155" s="10">
        <v>1.4999999999999999E-2</v>
      </c>
      <c r="D155" s="9">
        <v>402</v>
      </c>
      <c r="E155" s="9">
        <v>2021</v>
      </c>
      <c r="F155" s="9" t="s">
        <v>49</v>
      </c>
    </row>
    <row r="156" spans="1:7" x14ac:dyDescent="0.2">
      <c r="A156" s="25" t="s">
        <v>153</v>
      </c>
      <c r="B156" s="26" t="s">
        <v>52</v>
      </c>
      <c r="C156" s="27" t="s">
        <v>53</v>
      </c>
      <c r="D156" s="32">
        <v>5878</v>
      </c>
      <c r="E156" s="28">
        <v>2019</v>
      </c>
      <c r="F156" s="28" t="s">
        <v>49</v>
      </c>
    </row>
    <row r="157" spans="1:7" x14ac:dyDescent="0.2">
      <c r="A157" s="4" t="s">
        <v>153</v>
      </c>
      <c r="B157" s="7" t="s">
        <v>27</v>
      </c>
      <c r="C157" s="31" t="s">
        <v>53</v>
      </c>
      <c r="D157" s="31">
        <v>400</v>
      </c>
      <c r="E157" s="31">
        <v>2019</v>
      </c>
      <c r="F157" s="31" t="s">
        <v>49</v>
      </c>
      <c r="G157" s="12"/>
    </row>
    <row r="158" spans="1:7" x14ac:dyDescent="0.2">
      <c r="A158" s="4" t="s">
        <v>153</v>
      </c>
      <c r="B158" s="2" t="s">
        <v>28</v>
      </c>
      <c r="C158" s="31" t="s">
        <v>53</v>
      </c>
      <c r="D158" s="9">
        <v>400</v>
      </c>
      <c r="E158" s="9">
        <v>2019</v>
      </c>
      <c r="F158" s="9" t="s">
        <v>49</v>
      </c>
    </row>
    <row r="159" spans="1:7" x14ac:dyDescent="0.2">
      <c r="A159" s="4" t="s">
        <v>153</v>
      </c>
      <c r="B159" s="2" t="s">
        <v>29</v>
      </c>
      <c r="C159" s="31" t="s">
        <v>53</v>
      </c>
      <c r="D159" s="9">
        <v>415</v>
      </c>
      <c r="E159" s="9">
        <v>2019</v>
      </c>
      <c r="F159" s="9" t="s">
        <v>49</v>
      </c>
    </row>
    <row r="160" spans="1:7" x14ac:dyDescent="0.2">
      <c r="A160" s="4" t="s">
        <v>153</v>
      </c>
      <c r="B160" s="2" t="s">
        <v>30</v>
      </c>
      <c r="C160" s="31" t="s">
        <v>53</v>
      </c>
      <c r="D160" s="9">
        <v>401</v>
      </c>
      <c r="E160" s="9">
        <v>2019</v>
      </c>
      <c r="F160" s="9" t="s">
        <v>49</v>
      </c>
    </row>
    <row r="161" spans="1:6" x14ac:dyDescent="0.2">
      <c r="A161" s="4" t="s">
        <v>153</v>
      </c>
      <c r="B161" s="2" t="s">
        <v>31</v>
      </c>
      <c r="C161" s="31" t="s">
        <v>53</v>
      </c>
      <c r="D161" s="9">
        <v>402</v>
      </c>
      <c r="E161" s="9">
        <v>2019</v>
      </c>
      <c r="F161" s="9" t="s">
        <v>49</v>
      </c>
    </row>
    <row r="162" spans="1:6" x14ac:dyDescent="0.2">
      <c r="A162" s="4" t="s">
        <v>153</v>
      </c>
      <c r="B162" s="2" t="s">
        <v>32</v>
      </c>
      <c r="C162" s="31" t="s">
        <v>53</v>
      </c>
      <c r="D162" s="9">
        <v>420</v>
      </c>
      <c r="E162" s="9">
        <v>2019</v>
      </c>
      <c r="F162" s="9" t="s">
        <v>49</v>
      </c>
    </row>
    <row r="163" spans="1:6" x14ac:dyDescent="0.2">
      <c r="A163" s="4" t="s">
        <v>153</v>
      </c>
      <c r="B163" s="2" t="s">
        <v>33</v>
      </c>
      <c r="C163" s="31" t="s">
        <v>53</v>
      </c>
      <c r="D163" s="9">
        <v>413</v>
      </c>
      <c r="E163" s="9">
        <v>2019</v>
      </c>
      <c r="F163" s="9" t="s">
        <v>49</v>
      </c>
    </row>
    <row r="164" spans="1:6" x14ac:dyDescent="0.2">
      <c r="A164" s="4" t="s">
        <v>153</v>
      </c>
      <c r="B164" s="2" t="s">
        <v>34</v>
      </c>
      <c r="C164" s="31" t="s">
        <v>53</v>
      </c>
      <c r="D164" s="9">
        <v>420</v>
      </c>
      <c r="E164" s="9">
        <v>2019</v>
      </c>
      <c r="F164" s="9" t="s">
        <v>49</v>
      </c>
    </row>
    <row r="165" spans="1:6" x14ac:dyDescent="0.2">
      <c r="A165" s="4" t="s">
        <v>153</v>
      </c>
      <c r="B165" s="2" t="s">
        <v>35</v>
      </c>
      <c r="C165" s="31" t="s">
        <v>53</v>
      </c>
      <c r="D165" s="9">
        <v>422</v>
      </c>
      <c r="E165" s="9">
        <v>2019</v>
      </c>
      <c r="F165" s="9" t="s">
        <v>49</v>
      </c>
    </row>
    <row r="166" spans="1:6" x14ac:dyDescent="0.2">
      <c r="A166" s="4" t="s">
        <v>153</v>
      </c>
      <c r="B166" s="2" t="s">
        <v>36</v>
      </c>
      <c r="C166" s="31" t="s">
        <v>53</v>
      </c>
      <c r="D166" s="9">
        <v>426</v>
      </c>
      <c r="E166" s="9">
        <v>2019</v>
      </c>
      <c r="F166" s="9" t="s">
        <v>49</v>
      </c>
    </row>
    <row r="167" spans="1:6" x14ac:dyDescent="0.2">
      <c r="A167" s="4" t="s">
        <v>153</v>
      </c>
      <c r="B167" s="2" t="s">
        <v>37</v>
      </c>
      <c r="C167" s="31" t="s">
        <v>53</v>
      </c>
      <c r="D167" s="9">
        <v>404</v>
      </c>
      <c r="E167" s="9">
        <v>2019</v>
      </c>
      <c r="F167" s="9" t="s">
        <v>49</v>
      </c>
    </row>
    <row r="168" spans="1:6" x14ac:dyDescent="0.2">
      <c r="A168" s="4" t="s">
        <v>153</v>
      </c>
      <c r="B168" s="2" t="s">
        <v>38</v>
      </c>
      <c r="C168" s="31" t="s">
        <v>53</v>
      </c>
      <c r="D168" s="9">
        <v>401</v>
      </c>
      <c r="E168" s="9">
        <v>2019</v>
      </c>
      <c r="F168" s="9" t="s">
        <v>49</v>
      </c>
    </row>
    <row r="169" spans="1:6" x14ac:dyDescent="0.2">
      <c r="A169" s="4" t="s">
        <v>153</v>
      </c>
      <c r="B169" s="2" t="s">
        <v>39</v>
      </c>
      <c r="C169" s="31" t="s">
        <v>53</v>
      </c>
      <c r="D169" s="9">
        <v>401</v>
      </c>
      <c r="E169" s="9">
        <v>2019</v>
      </c>
      <c r="F169" s="9" t="s">
        <v>49</v>
      </c>
    </row>
    <row r="170" spans="1:6" x14ac:dyDescent="0.2">
      <c r="A170" s="4" t="s">
        <v>153</v>
      </c>
      <c r="B170" s="2" t="s">
        <v>40</v>
      </c>
      <c r="C170" s="31" t="s">
        <v>53</v>
      </c>
      <c r="D170" s="9">
        <v>406</v>
      </c>
      <c r="E170" s="9">
        <v>2019</v>
      </c>
      <c r="F170" s="9" t="s">
        <v>49</v>
      </c>
    </row>
    <row r="171" spans="1:6" x14ac:dyDescent="0.2">
      <c r="A171" s="4" t="s">
        <v>153</v>
      </c>
      <c r="B171" s="2" t="s">
        <v>41</v>
      </c>
      <c r="C171" s="31" t="s">
        <v>53</v>
      </c>
      <c r="D171" s="9">
        <v>407</v>
      </c>
      <c r="E171" s="9">
        <v>2019</v>
      </c>
      <c r="F171" s="9" t="s">
        <v>49</v>
      </c>
    </row>
    <row r="172" spans="1:6" x14ac:dyDescent="0.2">
      <c r="A172" s="4" t="s">
        <v>153</v>
      </c>
      <c r="B172" s="2" t="s">
        <v>42</v>
      </c>
      <c r="C172" s="31" t="s">
        <v>53</v>
      </c>
      <c r="D172" s="9">
        <v>401</v>
      </c>
      <c r="E172" s="9">
        <v>2019</v>
      </c>
      <c r="F172" s="9" t="s">
        <v>49</v>
      </c>
    </row>
    <row r="173" spans="1:6" x14ac:dyDescent="0.2">
      <c r="A173" s="4" t="s">
        <v>153</v>
      </c>
      <c r="B173" s="2" t="s">
        <v>43</v>
      </c>
      <c r="C173" s="31" t="s">
        <v>53</v>
      </c>
      <c r="D173" s="9">
        <v>401</v>
      </c>
      <c r="E173" s="9">
        <v>2019</v>
      </c>
      <c r="F173" s="9" t="s">
        <v>49</v>
      </c>
    </row>
    <row r="174" spans="1:6" x14ac:dyDescent="0.2">
      <c r="A174" s="4" t="s">
        <v>153</v>
      </c>
      <c r="B174" s="2" t="s">
        <v>44</v>
      </c>
      <c r="C174" s="31" t="s">
        <v>53</v>
      </c>
      <c r="D174" s="9">
        <v>420</v>
      </c>
      <c r="E174" s="9">
        <v>2019</v>
      </c>
      <c r="F174" s="9" t="s">
        <v>49</v>
      </c>
    </row>
    <row r="175" spans="1:6" x14ac:dyDescent="0.2">
      <c r="A175" s="4" t="s">
        <v>153</v>
      </c>
      <c r="B175" s="2" t="s">
        <v>45</v>
      </c>
      <c r="C175" s="31" t="s">
        <v>53</v>
      </c>
      <c r="D175" s="9">
        <v>414</v>
      </c>
      <c r="E175" s="9">
        <v>2019</v>
      </c>
      <c r="F175" s="9" t="s">
        <v>49</v>
      </c>
    </row>
    <row r="176" spans="1:6" x14ac:dyDescent="0.2">
      <c r="A176" s="4" t="s">
        <v>153</v>
      </c>
      <c r="B176" s="2" t="s">
        <v>46</v>
      </c>
      <c r="C176" s="31" t="s">
        <v>53</v>
      </c>
      <c r="D176" s="9">
        <v>404</v>
      </c>
      <c r="E176" s="9">
        <v>2019</v>
      </c>
      <c r="F176" s="9" t="s">
        <v>49</v>
      </c>
    </row>
    <row r="177" spans="1:7" x14ac:dyDescent="0.2">
      <c r="A177" s="4" t="s">
        <v>153</v>
      </c>
      <c r="B177" s="2" t="s">
        <v>47</v>
      </c>
      <c r="C177" s="31" t="s">
        <v>53</v>
      </c>
      <c r="D177" s="9">
        <v>400</v>
      </c>
      <c r="E177" s="9">
        <v>2019</v>
      </c>
      <c r="F177" s="9" t="s">
        <v>49</v>
      </c>
    </row>
    <row r="178" spans="1:7" x14ac:dyDescent="0.2">
      <c r="A178" s="25" t="s">
        <v>153</v>
      </c>
      <c r="B178" s="26" t="s">
        <v>52</v>
      </c>
      <c r="C178" s="27" t="s">
        <v>53</v>
      </c>
      <c r="D178" s="32">
        <v>3003</v>
      </c>
      <c r="E178" s="28">
        <v>2017</v>
      </c>
      <c r="F178" s="28" t="s">
        <v>49</v>
      </c>
    </row>
    <row r="179" spans="1:7" x14ac:dyDescent="0.2">
      <c r="A179" s="4" t="s">
        <v>153</v>
      </c>
      <c r="B179" s="7" t="s">
        <v>27</v>
      </c>
      <c r="C179" s="31" t="s">
        <v>53</v>
      </c>
      <c r="D179" s="31">
        <v>143</v>
      </c>
      <c r="E179" s="31">
        <v>2017</v>
      </c>
      <c r="F179" s="31" t="s">
        <v>49</v>
      </c>
      <c r="G179" s="12"/>
    </row>
    <row r="180" spans="1:7" x14ac:dyDescent="0.2">
      <c r="A180" s="4" t="s">
        <v>153</v>
      </c>
      <c r="B180" s="2" t="s">
        <v>28</v>
      </c>
      <c r="C180" s="31" t="s">
        <v>53</v>
      </c>
      <c r="D180" s="9">
        <v>143</v>
      </c>
      <c r="E180" s="9">
        <v>2017</v>
      </c>
      <c r="F180" s="9" t="s">
        <v>49</v>
      </c>
    </row>
    <row r="181" spans="1:7" x14ac:dyDescent="0.2">
      <c r="A181" s="4" t="s">
        <v>153</v>
      </c>
      <c r="B181" s="2" t="s">
        <v>29</v>
      </c>
      <c r="C181" s="31" t="s">
        <v>53</v>
      </c>
      <c r="D181" s="9">
        <v>143</v>
      </c>
      <c r="E181" s="9">
        <v>2017</v>
      </c>
      <c r="F181" s="9" t="s">
        <v>49</v>
      </c>
    </row>
    <row r="182" spans="1:7" x14ac:dyDescent="0.2">
      <c r="A182" s="4" t="s">
        <v>153</v>
      </c>
      <c r="B182" s="2" t="s">
        <v>30</v>
      </c>
      <c r="C182" s="31" t="s">
        <v>53</v>
      </c>
      <c r="D182" s="9">
        <v>143</v>
      </c>
      <c r="E182" s="9">
        <v>2017</v>
      </c>
      <c r="F182" s="9" t="s">
        <v>49</v>
      </c>
    </row>
    <row r="183" spans="1:7" x14ac:dyDescent="0.2">
      <c r="A183" s="4" t="s">
        <v>153</v>
      </c>
      <c r="B183" s="2" t="s">
        <v>31</v>
      </c>
      <c r="C183" s="31" t="s">
        <v>53</v>
      </c>
      <c r="D183" s="9">
        <v>143</v>
      </c>
      <c r="E183" s="9">
        <v>2017</v>
      </c>
      <c r="F183" s="9" t="s">
        <v>49</v>
      </c>
    </row>
    <row r="184" spans="1:7" x14ac:dyDescent="0.2">
      <c r="A184" s="4" t="s">
        <v>153</v>
      </c>
      <c r="B184" s="2" t="s">
        <v>32</v>
      </c>
      <c r="C184" s="31" t="s">
        <v>53</v>
      </c>
      <c r="D184" s="9">
        <v>143</v>
      </c>
      <c r="E184" s="9">
        <v>2017</v>
      </c>
      <c r="F184" s="9" t="s">
        <v>49</v>
      </c>
    </row>
    <row r="185" spans="1:7" x14ac:dyDescent="0.2">
      <c r="A185" s="4" t="s">
        <v>153</v>
      </c>
      <c r="B185" s="2" t="s">
        <v>33</v>
      </c>
      <c r="C185" s="31" t="s">
        <v>53</v>
      </c>
      <c r="D185" s="9">
        <v>143</v>
      </c>
      <c r="E185" s="9">
        <v>2017</v>
      </c>
      <c r="F185" s="9" t="s">
        <v>49</v>
      </c>
    </row>
    <row r="186" spans="1:7" x14ac:dyDescent="0.2">
      <c r="A186" s="4" t="s">
        <v>153</v>
      </c>
      <c r="B186" s="2" t="s">
        <v>34</v>
      </c>
      <c r="C186" s="31" t="s">
        <v>53</v>
      </c>
      <c r="D186" s="9">
        <v>143</v>
      </c>
      <c r="E186" s="9">
        <v>2017</v>
      </c>
      <c r="F186" s="9" t="s">
        <v>49</v>
      </c>
    </row>
    <row r="187" spans="1:7" x14ac:dyDescent="0.2">
      <c r="A187" s="4" t="s">
        <v>153</v>
      </c>
      <c r="B187" s="2" t="s">
        <v>35</v>
      </c>
      <c r="C187" s="31" t="s">
        <v>53</v>
      </c>
      <c r="D187" s="9">
        <v>143</v>
      </c>
      <c r="E187" s="9">
        <v>2017</v>
      </c>
      <c r="F187" s="9" t="s">
        <v>49</v>
      </c>
    </row>
    <row r="188" spans="1:7" x14ac:dyDescent="0.2">
      <c r="A188" s="4" t="s">
        <v>153</v>
      </c>
      <c r="B188" s="2" t="s">
        <v>36</v>
      </c>
      <c r="C188" s="31" t="s">
        <v>53</v>
      </c>
      <c r="D188" s="9">
        <v>143</v>
      </c>
      <c r="E188" s="9">
        <v>2017</v>
      </c>
      <c r="F188" s="9" t="s">
        <v>49</v>
      </c>
    </row>
    <row r="189" spans="1:7" x14ac:dyDescent="0.2">
      <c r="A189" s="4" t="s">
        <v>153</v>
      </c>
      <c r="B189" s="2" t="s">
        <v>37</v>
      </c>
      <c r="C189" s="31" t="s">
        <v>53</v>
      </c>
      <c r="D189" s="9">
        <v>143</v>
      </c>
      <c r="E189" s="9">
        <v>2017</v>
      </c>
      <c r="F189" s="9" t="s">
        <v>49</v>
      </c>
    </row>
    <row r="190" spans="1:7" x14ac:dyDescent="0.2">
      <c r="A190" s="4" t="s">
        <v>153</v>
      </c>
      <c r="B190" s="2" t="s">
        <v>38</v>
      </c>
      <c r="C190" s="31" t="s">
        <v>53</v>
      </c>
      <c r="D190" s="9">
        <v>143</v>
      </c>
      <c r="E190" s="9">
        <v>2017</v>
      </c>
      <c r="F190" s="9" t="s">
        <v>49</v>
      </c>
    </row>
    <row r="191" spans="1:7" x14ac:dyDescent="0.2">
      <c r="A191" s="4" t="s">
        <v>153</v>
      </c>
      <c r="B191" s="2" t="s">
        <v>39</v>
      </c>
      <c r="C191" s="31" t="s">
        <v>53</v>
      </c>
      <c r="D191" s="9">
        <v>143</v>
      </c>
      <c r="E191" s="9">
        <v>2017</v>
      </c>
      <c r="F191" s="9" t="s">
        <v>49</v>
      </c>
    </row>
    <row r="192" spans="1:7" x14ac:dyDescent="0.2">
      <c r="A192" s="4" t="s">
        <v>153</v>
      </c>
      <c r="B192" s="2" t="s">
        <v>40</v>
      </c>
      <c r="C192" s="31" t="s">
        <v>53</v>
      </c>
      <c r="D192" s="9">
        <v>143</v>
      </c>
      <c r="E192" s="9">
        <v>2017</v>
      </c>
      <c r="F192" s="9" t="s">
        <v>49</v>
      </c>
    </row>
    <row r="193" spans="1:7" x14ac:dyDescent="0.2">
      <c r="A193" s="4" t="s">
        <v>153</v>
      </c>
      <c r="B193" s="2" t="s">
        <v>41</v>
      </c>
      <c r="C193" s="31" t="s">
        <v>53</v>
      </c>
      <c r="D193" s="9">
        <v>143</v>
      </c>
      <c r="E193" s="9">
        <v>2017</v>
      </c>
      <c r="F193" s="9" t="s">
        <v>49</v>
      </c>
    </row>
    <row r="194" spans="1:7" x14ac:dyDescent="0.2">
      <c r="A194" s="4" t="s">
        <v>153</v>
      </c>
      <c r="B194" s="2" t="s">
        <v>42</v>
      </c>
      <c r="C194" s="31" t="s">
        <v>53</v>
      </c>
      <c r="D194" s="9">
        <v>143</v>
      </c>
      <c r="E194" s="9">
        <v>2017</v>
      </c>
      <c r="F194" s="9" t="s">
        <v>49</v>
      </c>
    </row>
    <row r="195" spans="1:7" x14ac:dyDescent="0.2">
      <c r="A195" s="4" t="s">
        <v>153</v>
      </c>
      <c r="B195" s="2" t="s">
        <v>43</v>
      </c>
      <c r="C195" s="31" t="s">
        <v>53</v>
      </c>
      <c r="D195" s="9">
        <v>143</v>
      </c>
      <c r="E195" s="9">
        <v>2017</v>
      </c>
      <c r="F195" s="9" t="s">
        <v>49</v>
      </c>
    </row>
    <row r="196" spans="1:7" x14ac:dyDescent="0.2">
      <c r="A196" s="4" t="s">
        <v>153</v>
      </c>
      <c r="B196" s="2" t="s">
        <v>44</v>
      </c>
      <c r="C196" s="31" t="s">
        <v>53</v>
      </c>
      <c r="D196" s="9">
        <v>143</v>
      </c>
      <c r="E196" s="9">
        <v>2017</v>
      </c>
      <c r="F196" s="9" t="s">
        <v>49</v>
      </c>
    </row>
    <row r="197" spans="1:7" x14ac:dyDescent="0.2">
      <c r="A197" s="4" t="s">
        <v>153</v>
      </c>
      <c r="B197" s="2" t="s">
        <v>45</v>
      </c>
      <c r="C197" s="31" t="s">
        <v>53</v>
      </c>
      <c r="D197" s="9">
        <v>143</v>
      </c>
      <c r="E197" s="9">
        <v>2017</v>
      </c>
      <c r="F197" s="9" t="s">
        <v>49</v>
      </c>
    </row>
    <row r="198" spans="1:7" x14ac:dyDescent="0.2">
      <c r="A198" s="4" t="s">
        <v>153</v>
      </c>
      <c r="B198" s="2" t="s">
        <v>46</v>
      </c>
      <c r="C198" s="31" t="s">
        <v>53</v>
      </c>
      <c r="D198" s="9">
        <v>143</v>
      </c>
      <c r="E198" s="9">
        <v>2017</v>
      </c>
      <c r="F198" s="9" t="s">
        <v>49</v>
      </c>
    </row>
    <row r="199" spans="1:7" x14ac:dyDescent="0.2">
      <c r="A199" s="4" t="s">
        <v>153</v>
      </c>
      <c r="B199" s="2" t="s">
        <v>47</v>
      </c>
      <c r="C199" s="31" t="s">
        <v>53</v>
      </c>
      <c r="D199" s="9">
        <v>143</v>
      </c>
      <c r="E199" s="9">
        <v>2017</v>
      </c>
      <c r="F199" s="9" t="s">
        <v>49</v>
      </c>
    </row>
    <row r="200" spans="1:7" x14ac:dyDescent="0.2">
      <c r="A200" s="25" t="s">
        <v>153</v>
      </c>
      <c r="B200" s="26" t="s">
        <v>52</v>
      </c>
      <c r="C200" s="27" t="s">
        <v>53</v>
      </c>
      <c r="D200" s="32">
        <v>8537</v>
      </c>
      <c r="E200" s="28">
        <v>2016</v>
      </c>
      <c r="F200" s="28" t="s">
        <v>49</v>
      </c>
    </row>
    <row r="201" spans="1:7" x14ac:dyDescent="0.2">
      <c r="A201" s="4" t="s">
        <v>153</v>
      </c>
      <c r="B201" s="7" t="s">
        <v>27</v>
      </c>
      <c r="C201" s="31" t="s">
        <v>53</v>
      </c>
      <c r="D201" s="31">
        <v>399</v>
      </c>
      <c r="E201" s="31">
        <v>2016</v>
      </c>
      <c r="F201" s="31" t="s">
        <v>49</v>
      </c>
      <c r="G201" s="12"/>
    </row>
    <row r="202" spans="1:7" x14ac:dyDescent="0.2">
      <c r="A202" s="4" t="s">
        <v>153</v>
      </c>
      <c r="B202" s="2" t="s">
        <v>28</v>
      </c>
      <c r="C202" s="31" t="s">
        <v>53</v>
      </c>
      <c r="D202" s="9">
        <v>399</v>
      </c>
      <c r="E202" s="9">
        <v>2016</v>
      </c>
      <c r="F202" s="9" t="s">
        <v>49</v>
      </c>
    </row>
    <row r="203" spans="1:7" x14ac:dyDescent="0.2">
      <c r="A203" s="4" t="s">
        <v>153</v>
      </c>
      <c r="B203" s="2" t="s">
        <v>29</v>
      </c>
      <c r="C203" s="31" t="s">
        <v>53</v>
      </c>
      <c r="D203" s="9">
        <v>399</v>
      </c>
      <c r="E203" s="9">
        <v>2016</v>
      </c>
      <c r="F203" s="9" t="s">
        <v>49</v>
      </c>
    </row>
    <row r="204" spans="1:7" x14ac:dyDescent="0.2">
      <c r="A204" s="4" t="s">
        <v>153</v>
      </c>
      <c r="B204" s="2" t="s">
        <v>30</v>
      </c>
      <c r="C204" s="31" t="s">
        <v>53</v>
      </c>
      <c r="D204" s="9">
        <v>399</v>
      </c>
      <c r="E204" s="9">
        <v>2016</v>
      </c>
      <c r="F204" s="9" t="s">
        <v>49</v>
      </c>
    </row>
    <row r="205" spans="1:7" x14ac:dyDescent="0.2">
      <c r="A205" s="4" t="s">
        <v>153</v>
      </c>
      <c r="B205" s="2" t="s">
        <v>31</v>
      </c>
      <c r="C205" s="31" t="s">
        <v>53</v>
      </c>
      <c r="D205" s="9">
        <v>418</v>
      </c>
      <c r="E205" s="9">
        <v>2016</v>
      </c>
      <c r="F205" s="9" t="s">
        <v>49</v>
      </c>
    </row>
    <row r="206" spans="1:7" x14ac:dyDescent="0.2">
      <c r="A206" s="4" t="s">
        <v>153</v>
      </c>
      <c r="B206" s="2" t="s">
        <v>32</v>
      </c>
      <c r="C206" s="31" t="s">
        <v>53</v>
      </c>
      <c r="D206" s="9">
        <v>399</v>
      </c>
      <c r="E206" s="9">
        <v>2016</v>
      </c>
      <c r="F206" s="9" t="s">
        <v>49</v>
      </c>
    </row>
    <row r="207" spans="1:7" x14ac:dyDescent="0.2">
      <c r="A207" s="4" t="s">
        <v>153</v>
      </c>
      <c r="B207" s="2" t="s">
        <v>33</v>
      </c>
      <c r="C207" s="31" t="s">
        <v>53</v>
      </c>
      <c r="D207" s="9">
        <v>399</v>
      </c>
      <c r="E207" s="9">
        <v>2016</v>
      </c>
      <c r="F207" s="9" t="s">
        <v>49</v>
      </c>
    </row>
    <row r="208" spans="1:7" x14ac:dyDescent="0.2">
      <c r="A208" s="4" t="s">
        <v>153</v>
      </c>
      <c r="B208" s="2" t="s">
        <v>34</v>
      </c>
      <c r="C208" s="31" t="s">
        <v>53</v>
      </c>
      <c r="D208" s="9">
        <v>418</v>
      </c>
      <c r="E208" s="9">
        <v>2016</v>
      </c>
      <c r="F208" s="9" t="s">
        <v>49</v>
      </c>
    </row>
    <row r="209" spans="1:7" x14ac:dyDescent="0.2">
      <c r="A209" s="4" t="s">
        <v>153</v>
      </c>
      <c r="B209" s="2" t="s">
        <v>35</v>
      </c>
      <c r="C209" s="31" t="s">
        <v>53</v>
      </c>
      <c r="D209" s="9">
        <v>420</v>
      </c>
      <c r="E209" s="9">
        <v>2016</v>
      </c>
      <c r="F209" s="9" t="s">
        <v>49</v>
      </c>
    </row>
    <row r="210" spans="1:7" x14ac:dyDescent="0.2">
      <c r="A210" s="4" t="s">
        <v>153</v>
      </c>
      <c r="B210" s="2" t="s">
        <v>36</v>
      </c>
      <c r="C210" s="31" t="s">
        <v>53</v>
      </c>
      <c r="D210" s="9">
        <v>418</v>
      </c>
      <c r="E210" s="9">
        <v>2016</v>
      </c>
      <c r="F210" s="9" t="s">
        <v>49</v>
      </c>
    </row>
    <row r="211" spans="1:7" x14ac:dyDescent="0.2">
      <c r="A211" s="4" t="s">
        <v>153</v>
      </c>
      <c r="B211" s="2" t="s">
        <v>37</v>
      </c>
      <c r="C211" s="31" t="s">
        <v>53</v>
      </c>
      <c r="D211" s="9">
        <v>437</v>
      </c>
      <c r="E211" s="9">
        <v>2016</v>
      </c>
      <c r="F211" s="9" t="s">
        <v>49</v>
      </c>
    </row>
    <row r="212" spans="1:7" x14ac:dyDescent="0.2">
      <c r="A212" s="4" t="s">
        <v>153</v>
      </c>
      <c r="B212" s="2" t="s">
        <v>38</v>
      </c>
      <c r="C212" s="31" t="s">
        <v>53</v>
      </c>
      <c r="D212" s="9">
        <v>399</v>
      </c>
      <c r="E212" s="9">
        <v>2016</v>
      </c>
      <c r="F212" s="9" t="s">
        <v>49</v>
      </c>
    </row>
    <row r="213" spans="1:7" x14ac:dyDescent="0.2">
      <c r="A213" s="4" t="s">
        <v>153</v>
      </c>
      <c r="B213" s="2" t="s">
        <v>39</v>
      </c>
      <c r="C213" s="31" t="s">
        <v>53</v>
      </c>
      <c r="D213" s="9">
        <v>418</v>
      </c>
      <c r="E213" s="9">
        <v>2016</v>
      </c>
      <c r="F213" s="9" t="s">
        <v>49</v>
      </c>
    </row>
    <row r="214" spans="1:7" x14ac:dyDescent="0.2">
      <c r="A214" s="4" t="s">
        <v>153</v>
      </c>
      <c r="B214" s="2" t="s">
        <v>40</v>
      </c>
      <c r="C214" s="31" t="s">
        <v>53</v>
      </c>
      <c r="D214" s="9">
        <v>399</v>
      </c>
      <c r="E214" s="9">
        <v>2016</v>
      </c>
      <c r="F214" s="9" t="s">
        <v>49</v>
      </c>
    </row>
    <row r="215" spans="1:7" x14ac:dyDescent="0.2">
      <c r="A215" s="4" t="s">
        <v>153</v>
      </c>
      <c r="B215" s="2" t="s">
        <v>41</v>
      </c>
      <c r="C215" s="31" t="s">
        <v>53</v>
      </c>
      <c r="D215" s="9">
        <v>400</v>
      </c>
      <c r="E215" s="9">
        <v>2016</v>
      </c>
      <c r="F215" s="9" t="s">
        <v>49</v>
      </c>
    </row>
    <row r="216" spans="1:7" x14ac:dyDescent="0.2">
      <c r="A216" s="4" t="s">
        <v>153</v>
      </c>
      <c r="B216" s="2" t="s">
        <v>42</v>
      </c>
      <c r="C216" s="31" t="s">
        <v>53</v>
      </c>
      <c r="D216" s="9">
        <v>419</v>
      </c>
      <c r="E216" s="9">
        <v>2016</v>
      </c>
      <c r="F216" s="9" t="s">
        <v>49</v>
      </c>
    </row>
    <row r="217" spans="1:7" x14ac:dyDescent="0.2">
      <c r="A217" s="4" t="s">
        <v>153</v>
      </c>
      <c r="B217" s="2" t="s">
        <v>43</v>
      </c>
      <c r="C217" s="31" t="s">
        <v>53</v>
      </c>
      <c r="D217" s="9">
        <v>401</v>
      </c>
      <c r="E217" s="9">
        <v>2016</v>
      </c>
      <c r="F217" s="9" t="s">
        <v>49</v>
      </c>
    </row>
    <row r="218" spans="1:7" x14ac:dyDescent="0.2">
      <c r="A218" s="4" t="s">
        <v>153</v>
      </c>
      <c r="B218" s="2" t="s">
        <v>44</v>
      </c>
      <c r="C218" s="31" t="s">
        <v>53</v>
      </c>
      <c r="D218" s="9">
        <v>399</v>
      </c>
      <c r="E218" s="9">
        <v>2016</v>
      </c>
      <c r="F218" s="9" t="s">
        <v>49</v>
      </c>
    </row>
    <row r="219" spans="1:7" x14ac:dyDescent="0.2">
      <c r="A219" s="4" t="s">
        <v>153</v>
      </c>
      <c r="B219" s="2" t="s">
        <v>45</v>
      </c>
      <c r="C219" s="31" t="s">
        <v>53</v>
      </c>
      <c r="D219" s="9">
        <v>399</v>
      </c>
      <c r="E219" s="9">
        <v>2016</v>
      </c>
      <c r="F219" s="9" t="s">
        <v>49</v>
      </c>
    </row>
    <row r="220" spans="1:7" x14ac:dyDescent="0.2">
      <c r="A220" s="4" t="s">
        <v>153</v>
      </c>
      <c r="B220" s="2" t="s">
        <v>46</v>
      </c>
      <c r="C220" s="31" t="s">
        <v>53</v>
      </c>
      <c r="D220" s="9">
        <v>399</v>
      </c>
      <c r="E220" s="9">
        <v>2016</v>
      </c>
      <c r="F220" s="9" t="s">
        <v>49</v>
      </c>
    </row>
    <row r="221" spans="1:7" x14ac:dyDescent="0.2">
      <c r="A221" s="4" t="s">
        <v>153</v>
      </c>
      <c r="B221" s="2" t="s">
        <v>47</v>
      </c>
      <c r="C221" s="31" t="s">
        <v>53</v>
      </c>
      <c r="D221" s="9">
        <v>399</v>
      </c>
      <c r="E221" s="9">
        <v>2016</v>
      </c>
      <c r="F221" s="9" t="s">
        <v>49</v>
      </c>
    </row>
    <row r="222" spans="1:7" x14ac:dyDescent="0.2">
      <c r="A222" s="25" t="s">
        <v>153</v>
      </c>
      <c r="B222" s="26" t="s">
        <v>52</v>
      </c>
      <c r="C222" s="27" t="s">
        <v>53</v>
      </c>
      <c r="D222" s="32">
        <v>2520</v>
      </c>
      <c r="E222" s="28">
        <v>2014</v>
      </c>
      <c r="F222" s="28" t="s">
        <v>49</v>
      </c>
    </row>
    <row r="223" spans="1:7" x14ac:dyDescent="0.2">
      <c r="A223" s="4" t="s">
        <v>153</v>
      </c>
      <c r="B223" s="7" t="s">
        <v>27</v>
      </c>
      <c r="C223" s="31" t="s">
        <v>53</v>
      </c>
      <c r="D223" s="31">
        <v>120</v>
      </c>
      <c r="E223" s="31">
        <v>2014</v>
      </c>
      <c r="F223" s="31" t="s">
        <v>49</v>
      </c>
      <c r="G223" s="12"/>
    </row>
    <row r="224" spans="1:7" x14ac:dyDescent="0.2">
      <c r="A224" s="4" t="s">
        <v>153</v>
      </c>
      <c r="B224" s="2" t="s">
        <v>28</v>
      </c>
      <c r="C224" s="31" t="s">
        <v>53</v>
      </c>
      <c r="D224" s="9">
        <v>120</v>
      </c>
      <c r="E224" s="9">
        <v>2014</v>
      </c>
      <c r="F224" s="9" t="s">
        <v>49</v>
      </c>
    </row>
    <row r="225" spans="1:6" x14ac:dyDescent="0.2">
      <c r="A225" s="4" t="s">
        <v>153</v>
      </c>
      <c r="B225" s="2" t="s">
        <v>29</v>
      </c>
      <c r="C225" s="31" t="s">
        <v>53</v>
      </c>
      <c r="D225" s="9">
        <v>120</v>
      </c>
      <c r="E225" s="9">
        <v>2014</v>
      </c>
      <c r="F225" s="9" t="s">
        <v>49</v>
      </c>
    </row>
    <row r="226" spans="1:6" x14ac:dyDescent="0.2">
      <c r="A226" s="4" t="s">
        <v>153</v>
      </c>
      <c r="B226" s="2" t="s">
        <v>30</v>
      </c>
      <c r="C226" s="31" t="s">
        <v>53</v>
      </c>
      <c r="D226" s="9">
        <v>120</v>
      </c>
      <c r="E226" s="9">
        <v>2014</v>
      </c>
      <c r="F226" s="9" t="s">
        <v>49</v>
      </c>
    </row>
    <row r="227" spans="1:6" x14ac:dyDescent="0.2">
      <c r="A227" s="4" t="s">
        <v>153</v>
      </c>
      <c r="B227" s="2" t="s">
        <v>31</v>
      </c>
      <c r="C227" s="31" t="s">
        <v>53</v>
      </c>
      <c r="D227" s="9">
        <v>120</v>
      </c>
      <c r="E227" s="9">
        <v>2014</v>
      </c>
      <c r="F227" s="9" t="s">
        <v>49</v>
      </c>
    </row>
    <row r="228" spans="1:6" x14ac:dyDescent="0.2">
      <c r="A228" s="4" t="s">
        <v>153</v>
      </c>
      <c r="B228" s="2" t="s">
        <v>32</v>
      </c>
      <c r="C228" s="31" t="s">
        <v>53</v>
      </c>
      <c r="D228" s="9">
        <v>120</v>
      </c>
      <c r="E228" s="9">
        <v>2014</v>
      </c>
      <c r="F228" s="9" t="s">
        <v>49</v>
      </c>
    </row>
    <row r="229" spans="1:6" x14ac:dyDescent="0.2">
      <c r="A229" s="4" t="s">
        <v>153</v>
      </c>
      <c r="B229" s="2" t="s">
        <v>33</v>
      </c>
      <c r="C229" s="31" t="s">
        <v>53</v>
      </c>
      <c r="D229" s="9">
        <v>120</v>
      </c>
      <c r="E229" s="9">
        <v>2014</v>
      </c>
      <c r="F229" s="9" t="s">
        <v>49</v>
      </c>
    </row>
    <row r="230" spans="1:6" x14ac:dyDescent="0.2">
      <c r="A230" s="4" t="s">
        <v>153</v>
      </c>
      <c r="B230" s="2" t="s">
        <v>34</v>
      </c>
      <c r="C230" s="31" t="s">
        <v>53</v>
      </c>
      <c r="D230" s="9">
        <v>120</v>
      </c>
      <c r="E230" s="9">
        <v>2014</v>
      </c>
      <c r="F230" s="9" t="s">
        <v>49</v>
      </c>
    </row>
    <row r="231" spans="1:6" x14ac:dyDescent="0.2">
      <c r="A231" s="4" t="s">
        <v>153</v>
      </c>
      <c r="B231" s="2" t="s">
        <v>35</v>
      </c>
      <c r="C231" s="31" t="s">
        <v>53</v>
      </c>
      <c r="D231" s="9">
        <v>120</v>
      </c>
      <c r="E231" s="9">
        <v>2014</v>
      </c>
      <c r="F231" s="9" t="s">
        <v>49</v>
      </c>
    </row>
    <row r="232" spans="1:6" x14ac:dyDescent="0.2">
      <c r="A232" s="4" t="s">
        <v>153</v>
      </c>
      <c r="B232" s="2" t="s">
        <v>36</v>
      </c>
      <c r="C232" s="31" t="s">
        <v>53</v>
      </c>
      <c r="D232" s="9">
        <v>120</v>
      </c>
      <c r="E232" s="9">
        <v>2014</v>
      </c>
      <c r="F232" s="9" t="s">
        <v>49</v>
      </c>
    </row>
    <row r="233" spans="1:6" x14ac:dyDescent="0.2">
      <c r="A233" s="4" t="s">
        <v>153</v>
      </c>
      <c r="B233" s="2" t="s">
        <v>37</v>
      </c>
      <c r="C233" s="31" t="s">
        <v>53</v>
      </c>
      <c r="D233" s="9">
        <v>120</v>
      </c>
      <c r="E233" s="9">
        <v>2014</v>
      </c>
      <c r="F233" s="9" t="s">
        <v>49</v>
      </c>
    </row>
    <row r="234" spans="1:6" x14ac:dyDescent="0.2">
      <c r="A234" s="4" t="s">
        <v>153</v>
      </c>
      <c r="B234" s="2" t="s">
        <v>38</v>
      </c>
      <c r="C234" s="31" t="s">
        <v>53</v>
      </c>
      <c r="D234" s="9">
        <v>120</v>
      </c>
      <c r="E234" s="9">
        <v>2014</v>
      </c>
      <c r="F234" s="9" t="s">
        <v>49</v>
      </c>
    </row>
    <row r="235" spans="1:6" x14ac:dyDescent="0.2">
      <c r="A235" s="4" t="s">
        <v>153</v>
      </c>
      <c r="B235" s="2" t="s">
        <v>39</v>
      </c>
      <c r="C235" s="31" t="s">
        <v>53</v>
      </c>
      <c r="D235" s="9">
        <v>120</v>
      </c>
      <c r="E235" s="9">
        <v>2014</v>
      </c>
      <c r="F235" s="9" t="s">
        <v>49</v>
      </c>
    </row>
    <row r="236" spans="1:6" x14ac:dyDescent="0.2">
      <c r="A236" s="4" t="s">
        <v>153</v>
      </c>
      <c r="B236" s="2" t="s">
        <v>40</v>
      </c>
      <c r="C236" s="31" t="s">
        <v>53</v>
      </c>
      <c r="D236" s="9">
        <v>120</v>
      </c>
      <c r="E236" s="9">
        <v>2014</v>
      </c>
      <c r="F236" s="9" t="s">
        <v>49</v>
      </c>
    </row>
    <row r="237" spans="1:6" x14ac:dyDescent="0.2">
      <c r="A237" s="4" t="s">
        <v>153</v>
      </c>
      <c r="B237" s="2" t="s">
        <v>41</v>
      </c>
      <c r="C237" s="31" t="s">
        <v>53</v>
      </c>
      <c r="D237" s="9">
        <v>120</v>
      </c>
      <c r="E237" s="9">
        <v>2014</v>
      </c>
      <c r="F237" s="9" t="s">
        <v>49</v>
      </c>
    </row>
    <row r="238" spans="1:6" x14ac:dyDescent="0.2">
      <c r="A238" s="4" t="s">
        <v>153</v>
      </c>
      <c r="B238" s="2" t="s">
        <v>42</v>
      </c>
      <c r="C238" s="31" t="s">
        <v>53</v>
      </c>
      <c r="D238" s="9">
        <v>120</v>
      </c>
      <c r="E238" s="9">
        <v>2014</v>
      </c>
      <c r="F238" s="9" t="s">
        <v>49</v>
      </c>
    </row>
    <row r="239" spans="1:6" x14ac:dyDescent="0.2">
      <c r="A239" s="4" t="s">
        <v>153</v>
      </c>
      <c r="B239" s="2" t="s">
        <v>43</v>
      </c>
      <c r="C239" s="31" t="s">
        <v>53</v>
      </c>
      <c r="D239" s="9">
        <v>120</v>
      </c>
      <c r="E239" s="9">
        <v>2014</v>
      </c>
      <c r="F239" s="9" t="s">
        <v>49</v>
      </c>
    </row>
    <row r="240" spans="1:6" x14ac:dyDescent="0.2">
      <c r="A240" s="4" t="s">
        <v>153</v>
      </c>
      <c r="B240" s="2" t="s">
        <v>44</v>
      </c>
      <c r="C240" s="31" t="s">
        <v>53</v>
      </c>
      <c r="D240" s="9">
        <v>120</v>
      </c>
      <c r="E240" s="9">
        <v>2014</v>
      </c>
      <c r="F240" s="9" t="s">
        <v>49</v>
      </c>
    </row>
    <row r="241" spans="1:7" x14ac:dyDescent="0.2">
      <c r="A241" s="4" t="s">
        <v>153</v>
      </c>
      <c r="B241" s="2" t="s">
        <v>45</v>
      </c>
      <c r="C241" s="31" t="s">
        <v>53</v>
      </c>
      <c r="D241" s="9">
        <v>120</v>
      </c>
      <c r="E241" s="9">
        <v>2014</v>
      </c>
      <c r="F241" s="9" t="s">
        <v>49</v>
      </c>
    </row>
    <row r="242" spans="1:7" x14ac:dyDescent="0.2">
      <c r="A242" s="4" t="s">
        <v>153</v>
      </c>
      <c r="B242" s="2" t="s">
        <v>46</v>
      </c>
      <c r="C242" s="31" t="s">
        <v>53</v>
      </c>
      <c r="D242" s="9">
        <v>120</v>
      </c>
      <c r="E242" s="9">
        <v>2014</v>
      </c>
      <c r="F242" s="9" t="s">
        <v>49</v>
      </c>
    </row>
    <row r="243" spans="1:7" x14ac:dyDescent="0.2">
      <c r="A243" s="4" t="s">
        <v>153</v>
      </c>
      <c r="B243" s="2" t="s">
        <v>47</v>
      </c>
      <c r="C243" s="31" t="s">
        <v>53</v>
      </c>
      <c r="D243" s="9">
        <v>120</v>
      </c>
      <c r="E243" s="9">
        <v>2014</v>
      </c>
      <c r="F243" s="9" t="s">
        <v>49</v>
      </c>
    </row>
    <row r="244" spans="1:7" x14ac:dyDescent="0.2">
      <c r="A244" s="25" t="s">
        <v>153</v>
      </c>
      <c r="B244" s="26" t="s">
        <v>52</v>
      </c>
      <c r="C244" s="27" t="s">
        <v>53</v>
      </c>
      <c r="D244" s="32">
        <v>2520</v>
      </c>
      <c r="E244" s="28">
        <v>2012</v>
      </c>
      <c r="F244" s="28" t="s">
        <v>49</v>
      </c>
    </row>
    <row r="245" spans="1:7" x14ac:dyDescent="0.2">
      <c r="A245" s="4" t="s">
        <v>153</v>
      </c>
      <c r="B245" s="7" t="s">
        <v>27</v>
      </c>
      <c r="C245" s="31" t="s">
        <v>53</v>
      </c>
      <c r="D245" s="31">
        <v>120</v>
      </c>
      <c r="E245" s="31">
        <v>2012</v>
      </c>
      <c r="F245" s="31" t="s">
        <v>49</v>
      </c>
      <c r="G245" s="12"/>
    </row>
    <row r="246" spans="1:7" x14ac:dyDescent="0.2">
      <c r="A246" s="4" t="s">
        <v>153</v>
      </c>
      <c r="B246" s="2" t="s">
        <v>28</v>
      </c>
      <c r="C246" s="31" t="s">
        <v>53</v>
      </c>
      <c r="D246" s="9">
        <v>120</v>
      </c>
      <c r="E246" s="9">
        <v>2012</v>
      </c>
      <c r="F246" s="9" t="s">
        <v>49</v>
      </c>
    </row>
    <row r="247" spans="1:7" x14ac:dyDescent="0.2">
      <c r="A247" s="4" t="s">
        <v>153</v>
      </c>
      <c r="B247" s="2" t="s">
        <v>29</v>
      </c>
      <c r="C247" s="31" t="s">
        <v>53</v>
      </c>
      <c r="D247" s="9">
        <v>120</v>
      </c>
      <c r="E247" s="9">
        <v>2012</v>
      </c>
      <c r="F247" s="9" t="s">
        <v>49</v>
      </c>
    </row>
    <row r="248" spans="1:7" x14ac:dyDescent="0.2">
      <c r="A248" s="4" t="s">
        <v>153</v>
      </c>
      <c r="B248" s="2" t="s">
        <v>30</v>
      </c>
      <c r="C248" s="31" t="s">
        <v>53</v>
      </c>
      <c r="D248" s="9">
        <v>120</v>
      </c>
      <c r="E248" s="9">
        <v>2012</v>
      </c>
      <c r="F248" s="9" t="s">
        <v>49</v>
      </c>
    </row>
    <row r="249" spans="1:7" x14ac:dyDescent="0.2">
      <c r="A249" s="4" t="s">
        <v>153</v>
      </c>
      <c r="B249" s="2" t="s">
        <v>31</v>
      </c>
      <c r="C249" s="31" t="s">
        <v>53</v>
      </c>
      <c r="D249" s="9">
        <v>120</v>
      </c>
      <c r="E249" s="9">
        <v>2012</v>
      </c>
      <c r="F249" s="9" t="s">
        <v>49</v>
      </c>
    </row>
    <row r="250" spans="1:7" x14ac:dyDescent="0.2">
      <c r="A250" s="4" t="s">
        <v>153</v>
      </c>
      <c r="B250" s="2" t="s">
        <v>32</v>
      </c>
      <c r="C250" s="31" t="s">
        <v>53</v>
      </c>
      <c r="D250" s="9">
        <v>120</v>
      </c>
      <c r="E250" s="9">
        <v>2012</v>
      </c>
      <c r="F250" s="9" t="s">
        <v>49</v>
      </c>
    </row>
    <row r="251" spans="1:7" x14ac:dyDescent="0.2">
      <c r="A251" s="4" t="s">
        <v>153</v>
      </c>
      <c r="B251" s="2" t="s">
        <v>33</v>
      </c>
      <c r="C251" s="31" t="s">
        <v>53</v>
      </c>
      <c r="D251" s="9">
        <v>120</v>
      </c>
      <c r="E251" s="9">
        <v>2012</v>
      </c>
      <c r="F251" s="9" t="s">
        <v>49</v>
      </c>
    </row>
    <row r="252" spans="1:7" x14ac:dyDescent="0.2">
      <c r="A252" s="4" t="s">
        <v>153</v>
      </c>
      <c r="B252" s="2" t="s">
        <v>34</v>
      </c>
      <c r="C252" s="31" t="s">
        <v>53</v>
      </c>
      <c r="D252" s="9">
        <v>120</v>
      </c>
      <c r="E252" s="9">
        <v>2012</v>
      </c>
      <c r="F252" s="9" t="s">
        <v>49</v>
      </c>
    </row>
    <row r="253" spans="1:7" x14ac:dyDescent="0.2">
      <c r="A253" s="4" t="s">
        <v>153</v>
      </c>
      <c r="B253" s="2" t="s">
        <v>35</v>
      </c>
      <c r="C253" s="31" t="s">
        <v>53</v>
      </c>
      <c r="D253" s="9">
        <v>120</v>
      </c>
      <c r="E253" s="9">
        <v>2012</v>
      </c>
      <c r="F253" s="9" t="s">
        <v>49</v>
      </c>
    </row>
    <row r="254" spans="1:7" x14ac:dyDescent="0.2">
      <c r="A254" s="4" t="s">
        <v>153</v>
      </c>
      <c r="B254" s="2" t="s">
        <v>36</v>
      </c>
      <c r="C254" s="31" t="s">
        <v>53</v>
      </c>
      <c r="D254" s="9">
        <v>120</v>
      </c>
      <c r="E254" s="9">
        <v>2012</v>
      </c>
      <c r="F254" s="9" t="s">
        <v>49</v>
      </c>
    </row>
    <row r="255" spans="1:7" x14ac:dyDescent="0.2">
      <c r="A255" s="4" t="s">
        <v>153</v>
      </c>
      <c r="B255" s="2" t="s">
        <v>37</v>
      </c>
      <c r="C255" s="31" t="s">
        <v>53</v>
      </c>
      <c r="D255" s="9">
        <v>120</v>
      </c>
      <c r="E255" s="9">
        <v>2012</v>
      </c>
      <c r="F255" s="9" t="s">
        <v>49</v>
      </c>
    </row>
    <row r="256" spans="1:7" x14ac:dyDescent="0.2">
      <c r="A256" s="4" t="s">
        <v>153</v>
      </c>
      <c r="B256" s="2" t="s">
        <v>38</v>
      </c>
      <c r="C256" s="31" t="s">
        <v>53</v>
      </c>
      <c r="D256" s="9">
        <v>120</v>
      </c>
      <c r="E256" s="9">
        <v>2012</v>
      </c>
      <c r="F256" s="9" t="s">
        <v>49</v>
      </c>
    </row>
    <row r="257" spans="1:7" x14ac:dyDescent="0.2">
      <c r="A257" s="4" t="s">
        <v>153</v>
      </c>
      <c r="B257" s="2" t="s">
        <v>39</v>
      </c>
      <c r="C257" s="31" t="s">
        <v>53</v>
      </c>
      <c r="D257" s="9">
        <v>120</v>
      </c>
      <c r="E257" s="9">
        <v>2012</v>
      </c>
      <c r="F257" s="9" t="s">
        <v>49</v>
      </c>
    </row>
    <row r="258" spans="1:7" x14ac:dyDescent="0.2">
      <c r="A258" s="4" t="s">
        <v>153</v>
      </c>
      <c r="B258" s="2" t="s">
        <v>40</v>
      </c>
      <c r="C258" s="31" t="s">
        <v>53</v>
      </c>
      <c r="D258" s="9">
        <v>120</v>
      </c>
      <c r="E258" s="9">
        <v>2012</v>
      </c>
      <c r="F258" s="9" t="s">
        <v>49</v>
      </c>
    </row>
    <row r="259" spans="1:7" x14ac:dyDescent="0.2">
      <c r="A259" s="4" t="s">
        <v>153</v>
      </c>
      <c r="B259" s="2" t="s">
        <v>41</v>
      </c>
      <c r="C259" s="31" t="s">
        <v>53</v>
      </c>
      <c r="D259" s="9">
        <v>120</v>
      </c>
      <c r="E259" s="9">
        <v>2012</v>
      </c>
      <c r="F259" s="9" t="s">
        <v>49</v>
      </c>
    </row>
    <row r="260" spans="1:7" x14ac:dyDescent="0.2">
      <c r="A260" s="4" t="s">
        <v>153</v>
      </c>
      <c r="B260" s="2" t="s">
        <v>42</v>
      </c>
      <c r="C260" s="31" t="s">
        <v>53</v>
      </c>
      <c r="D260" s="9">
        <v>120</v>
      </c>
      <c r="E260" s="9">
        <v>2012</v>
      </c>
      <c r="F260" s="9" t="s">
        <v>49</v>
      </c>
    </row>
    <row r="261" spans="1:7" x14ac:dyDescent="0.2">
      <c r="A261" s="4" t="s">
        <v>153</v>
      </c>
      <c r="B261" s="2" t="s">
        <v>43</v>
      </c>
      <c r="C261" s="31" t="s">
        <v>53</v>
      </c>
      <c r="D261" s="9">
        <v>120</v>
      </c>
      <c r="E261" s="9">
        <v>2012</v>
      </c>
      <c r="F261" s="9" t="s">
        <v>49</v>
      </c>
    </row>
    <row r="262" spans="1:7" x14ac:dyDescent="0.2">
      <c r="A262" s="4" t="s">
        <v>153</v>
      </c>
      <c r="B262" s="2" t="s">
        <v>44</v>
      </c>
      <c r="C262" s="31" t="s">
        <v>53</v>
      </c>
      <c r="D262" s="9">
        <v>120</v>
      </c>
      <c r="E262" s="9">
        <v>2012</v>
      </c>
      <c r="F262" s="9" t="s">
        <v>49</v>
      </c>
    </row>
    <row r="263" spans="1:7" x14ac:dyDescent="0.2">
      <c r="A263" s="4" t="s">
        <v>153</v>
      </c>
      <c r="B263" s="2" t="s">
        <v>45</v>
      </c>
      <c r="C263" s="31" t="s">
        <v>53</v>
      </c>
      <c r="D263" s="9">
        <v>120</v>
      </c>
      <c r="E263" s="9">
        <v>2012</v>
      </c>
      <c r="F263" s="9" t="s">
        <v>49</v>
      </c>
    </row>
    <row r="264" spans="1:7" x14ac:dyDescent="0.2">
      <c r="A264" s="4" t="s">
        <v>153</v>
      </c>
      <c r="B264" s="2" t="s">
        <v>46</v>
      </c>
      <c r="C264" s="31" t="s">
        <v>53</v>
      </c>
      <c r="D264" s="9">
        <v>120</v>
      </c>
      <c r="E264" s="9">
        <v>2012</v>
      </c>
      <c r="F264" s="9" t="s">
        <v>49</v>
      </c>
    </row>
    <row r="265" spans="1:7" x14ac:dyDescent="0.2">
      <c r="A265" s="4" t="s">
        <v>153</v>
      </c>
      <c r="B265" s="2" t="s">
        <v>47</v>
      </c>
      <c r="C265" s="31" t="s">
        <v>53</v>
      </c>
      <c r="D265" s="9">
        <v>120</v>
      </c>
      <c r="E265" s="9">
        <v>2012</v>
      </c>
      <c r="F265" s="9" t="s">
        <v>49</v>
      </c>
    </row>
    <row r="266" spans="1:7" x14ac:dyDescent="0.2">
      <c r="A266" s="25" t="s">
        <v>153</v>
      </c>
      <c r="B266" s="26" t="s">
        <v>52</v>
      </c>
      <c r="C266" s="27" t="s">
        <v>53</v>
      </c>
      <c r="D266" s="32">
        <v>2520</v>
      </c>
      <c r="E266" s="28">
        <v>2009</v>
      </c>
      <c r="F266" s="28" t="s">
        <v>49</v>
      </c>
    </row>
    <row r="267" spans="1:7" x14ac:dyDescent="0.2">
      <c r="A267" s="4" t="s">
        <v>153</v>
      </c>
      <c r="B267" s="7" t="s">
        <v>27</v>
      </c>
      <c r="C267" s="31" t="s">
        <v>53</v>
      </c>
      <c r="D267" s="31">
        <v>120</v>
      </c>
      <c r="E267" s="31">
        <v>2009</v>
      </c>
      <c r="F267" s="31" t="s">
        <v>49</v>
      </c>
      <c r="G267" s="12"/>
    </row>
    <row r="268" spans="1:7" x14ac:dyDescent="0.2">
      <c r="A268" s="4" t="s">
        <v>153</v>
      </c>
      <c r="B268" s="2" t="s">
        <v>28</v>
      </c>
      <c r="C268" s="31" t="s">
        <v>53</v>
      </c>
      <c r="D268" s="9">
        <v>120</v>
      </c>
      <c r="E268" s="9">
        <v>2009</v>
      </c>
      <c r="F268" s="9" t="s">
        <v>49</v>
      </c>
    </row>
    <row r="269" spans="1:7" x14ac:dyDescent="0.2">
      <c r="A269" s="4" t="s">
        <v>153</v>
      </c>
      <c r="B269" s="2" t="s">
        <v>29</v>
      </c>
      <c r="C269" s="31" t="s">
        <v>53</v>
      </c>
      <c r="D269" s="9">
        <v>120</v>
      </c>
      <c r="E269" s="9">
        <v>2009</v>
      </c>
      <c r="F269" s="9" t="s">
        <v>49</v>
      </c>
    </row>
    <row r="270" spans="1:7" x14ac:dyDescent="0.2">
      <c r="A270" s="4" t="s">
        <v>153</v>
      </c>
      <c r="B270" s="2" t="s">
        <v>30</v>
      </c>
      <c r="C270" s="31" t="s">
        <v>53</v>
      </c>
      <c r="D270" s="9">
        <v>120</v>
      </c>
      <c r="E270" s="9">
        <v>2009</v>
      </c>
      <c r="F270" s="9" t="s">
        <v>49</v>
      </c>
    </row>
    <row r="271" spans="1:7" x14ac:dyDescent="0.2">
      <c r="A271" s="4" t="s">
        <v>153</v>
      </c>
      <c r="B271" s="2" t="s">
        <v>31</v>
      </c>
      <c r="C271" s="31" t="s">
        <v>53</v>
      </c>
      <c r="D271" s="9">
        <v>120</v>
      </c>
      <c r="E271" s="9">
        <v>2009</v>
      </c>
      <c r="F271" s="9" t="s">
        <v>49</v>
      </c>
    </row>
    <row r="272" spans="1:7" x14ac:dyDescent="0.2">
      <c r="A272" s="4" t="s">
        <v>153</v>
      </c>
      <c r="B272" s="2" t="s">
        <v>32</v>
      </c>
      <c r="C272" s="31" t="s">
        <v>53</v>
      </c>
      <c r="D272" s="9">
        <v>120</v>
      </c>
      <c r="E272" s="9">
        <v>2009</v>
      </c>
      <c r="F272" s="9" t="s">
        <v>49</v>
      </c>
    </row>
    <row r="273" spans="1:6" x14ac:dyDescent="0.2">
      <c r="A273" s="4" t="s">
        <v>153</v>
      </c>
      <c r="B273" s="2" t="s">
        <v>33</v>
      </c>
      <c r="C273" s="31" t="s">
        <v>53</v>
      </c>
      <c r="D273" s="9">
        <v>120</v>
      </c>
      <c r="E273" s="9">
        <v>2009</v>
      </c>
      <c r="F273" s="9" t="s">
        <v>49</v>
      </c>
    </row>
    <row r="274" spans="1:6" x14ac:dyDescent="0.2">
      <c r="A274" s="4" t="s">
        <v>153</v>
      </c>
      <c r="B274" s="2" t="s">
        <v>34</v>
      </c>
      <c r="C274" s="31" t="s">
        <v>53</v>
      </c>
      <c r="D274" s="9">
        <v>120</v>
      </c>
      <c r="E274" s="9">
        <v>2009</v>
      </c>
      <c r="F274" s="9" t="s">
        <v>49</v>
      </c>
    </row>
    <row r="275" spans="1:6" x14ac:dyDescent="0.2">
      <c r="A275" s="4" t="s">
        <v>153</v>
      </c>
      <c r="B275" s="2" t="s">
        <v>35</v>
      </c>
      <c r="C275" s="31" t="s">
        <v>53</v>
      </c>
      <c r="D275" s="9">
        <v>120</v>
      </c>
      <c r="E275" s="9">
        <v>2009</v>
      </c>
      <c r="F275" s="9" t="s">
        <v>49</v>
      </c>
    </row>
    <row r="276" spans="1:6" x14ac:dyDescent="0.2">
      <c r="A276" s="4" t="s">
        <v>153</v>
      </c>
      <c r="B276" s="2" t="s">
        <v>36</v>
      </c>
      <c r="C276" s="31" t="s">
        <v>53</v>
      </c>
      <c r="D276" s="9">
        <v>120</v>
      </c>
      <c r="E276" s="9">
        <v>2009</v>
      </c>
      <c r="F276" s="9" t="s">
        <v>49</v>
      </c>
    </row>
    <row r="277" spans="1:6" x14ac:dyDescent="0.2">
      <c r="A277" s="4" t="s">
        <v>153</v>
      </c>
      <c r="B277" s="2" t="s">
        <v>37</v>
      </c>
      <c r="C277" s="31" t="s">
        <v>53</v>
      </c>
      <c r="D277" s="9">
        <v>120</v>
      </c>
      <c r="E277" s="9">
        <v>2009</v>
      </c>
      <c r="F277" s="9" t="s">
        <v>49</v>
      </c>
    </row>
    <row r="278" spans="1:6" x14ac:dyDescent="0.2">
      <c r="A278" s="4" t="s">
        <v>153</v>
      </c>
      <c r="B278" s="2" t="s">
        <v>38</v>
      </c>
      <c r="C278" s="31" t="s">
        <v>53</v>
      </c>
      <c r="D278" s="9">
        <v>120</v>
      </c>
      <c r="E278" s="9">
        <v>2009</v>
      </c>
      <c r="F278" s="9" t="s">
        <v>49</v>
      </c>
    </row>
    <row r="279" spans="1:6" x14ac:dyDescent="0.2">
      <c r="A279" s="4" t="s">
        <v>153</v>
      </c>
      <c r="B279" s="2" t="s">
        <v>39</v>
      </c>
      <c r="C279" s="31" t="s">
        <v>53</v>
      </c>
      <c r="D279" s="9">
        <v>120</v>
      </c>
      <c r="E279" s="9">
        <v>2009</v>
      </c>
      <c r="F279" s="9" t="s">
        <v>49</v>
      </c>
    </row>
    <row r="280" spans="1:6" x14ac:dyDescent="0.2">
      <c r="A280" s="4" t="s">
        <v>153</v>
      </c>
      <c r="B280" s="2" t="s">
        <v>40</v>
      </c>
      <c r="C280" s="31" t="s">
        <v>53</v>
      </c>
      <c r="D280" s="9">
        <v>120</v>
      </c>
      <c r="E280" s="9">
        <v>2009</v>
      </c>
      <c r="F280" s="9" t="s">
        <v>49</v>
      </c>
    </row>
    <row r="281" spans="1:6" x14ac:dyDescent="0.2">
      <c r="A281" s="4" t="s">
        <v>153</v>
      </c>
      <c r="B281" s="2" t="s">
        <v>41</v>
      </c>
      <c r="C281" s="31" t="s">
        <v>53</v>
      </c>
      <c r="D281" s="9">
        <v>120</v>
      </c>
      <c r="E281" s="9">
        <v>2009</v>
      </c>
      <c r="F281" s="9" t="s">
        <v>49</v>
      </c>
    </row>
    <row r="282" spans="1:6" x14ac:dyDescent="0.2">
      <c r="A282" s="4" t="s">
        <v>153</v>
      </c>
      <c r="B282" s="2" t="s">
        <v>42</v>
      </c>
      <c r="C282" s="31" t="s">
        <v>53</v>
      </c>
      <c r="D282" s="9">
        <v>120</v>
      </c>
      <c r="E282" s="9">
        <v>2009</v>
      </c>
      <c r="F282" s="9" t="s">
        <v>49</v>
      </c>
    </row>
    <row r="283" spans="1:6" x14ac:dyDescent="0.2">
      <c r="A283" s="4" t="s">
        <v>153</v>
      </c>
      <c r="B283" s="2" t="s">
        <v>43</v>
      </c>
      <c r="C283" s="31" t="s">
        <v>53</v>
      </c>
      <c r="D283" s="9">
        <v>120</v>
      </c>
      <c r="E283" s="9">
        <v>2009</v>
      </c>
      <c r="F283" s="9" t="s">
        <v>49</v>
      </c>
    </row>
    <row r="284" spans="1:6" x14ac:dyDescent="0.2">
      <c r="A284" s="4" t="s">
        <v>153</v>
      </c>
      <c r="B284" s="2" t="s">
        <v>44</v>
      </c>
      <c r="C284" s="31" t="s">
        <v>53</v>
      </c>
      <c r="D284" s="9">
        <v>120</v>
      </c>
      <c r="E284" s="9">
        <v>2009</v>
      </c>
      <c r="F284" s="9" t="s">
        <v>49</v>
      </c>
    </row>
    <row r="285" spans="1:6" x14ac:dyDescent="0.2">
      <c r="A285" s="4" t="s">
        <v>153</v>
      </c>
      <c r="B285" s="2" t="s">
        <v>45</v>
      </c>
      <c r="C285" s="31" t="s">
        <v>53</v>
      </c>
      <c r="D285" s="9">
        <v>120</v>
      </c>
      <c r="E285" s="9">
        <v>2009</v>
      </c>
      <c r="F285" s="9" t="s">
        <v>49</v>
      </c>
    </row>
    <row r="286" spans="1:6" x14ac:dyDescent="0.2">
      <c r="A286" s="4" t="s">
        <v>153</v>
      </c>
      <c r="B286" s="2" t="s">
        <v>46</v>
      </c>
      <c r="C286" s="31" t="s">
        <v>53</v>
      </c>
      <c r="D286" s="9">
        <v>120</v>
      </c>
      <c r="E286" s="9">
        <v>2009</v>
      </c>
      <c r="F286" s="9" t="s">
        <v>49</v>
      </c>
    </row>
    <row r="287" spans="1:6" x14ac:dyDescent="0.2">
      <c r="A287" s="4" t="s">
        <v>153</v>
      </c>
      <c r="B287" s="2" t="s">
        <v>47</v>
      </c>
      <c r="C287" s="31" t="s">
        <v>53</v>
      </c>
      <c r="D287" s="9">
        <v>120</v>
      </c>
      <c r="E287" s="9">
        <v>2009</v>
      </c>
      <c r="F287" s="9" t="s">
        <v>49</v>
      </c>
    </row>
    <row r="288" spans="1:6" x14ac:dyDescent="0.2">
      <c r="A288" s="25" t="s">
        <v>153</v>
      </c>
      <c r="B288" s="26" t="s">
        <v>52</v>
      </c>
      <c r="C288" s="27" t="s">
        <v>53</v>
      </c>
      <c r="D288" s="32">
        <v>2515</v>
      </c>
      <c r="E288" s="28">
        <v>2008</v>
      </c>
      <c r="F288" s="28" t="s">
        <v>52</v>
      </c>
    </row>
    <row r="289" spans="1:7" x14ac:dyDescent="0.2">
      <c r="A289" s="4" t="s">
        <v>153</v>
      </c>
      <c r="B289" s="7" t="s">
        <v>27</v>
      </c>
      <c r="C289" s="31" t="s">
        <v>53</v>
      </c>
      <c r="D289" s="31">
        <v>130</v>
      </c>
      <c r="E289" s="31">
        <v>2008</v>
      </c>
      <c r="F289" s="31" t="s">
        <v>52</v>
      </c>
      <c r="G289" s="12"/>
    </row>
    <row r="290" spans="1:7" x14ac:dyDescent="0.2">
      <c r="A290" s="4" t="s">
        <v>153</v>
      </c>
      <c r="B290" s="2" t="s">
        <v>28</v>
      </c>
      <c r="C290" s="31" t="s">
        <v>53</v>
      </c>
      <c r="D290" s="9">
        <v>116</v>
      </c>
      <c r="E290" s="9">
        <v>2008</v>
      </c>
      <c r="F290" s="31" t="s">
        <v>52</v>
      </c>
    </row>
    <row r="291" spans="1:7" x14ac:dyDescent="0.2">
      <c r="A291" s="4" t="s">
        <v>153</v>
      </c>
      <c r="B291" s="2" t="s">
        <v>29</v>
      </c>
      <c r="C291" s="31" t="s">
        <v>53</v>
      </c>
      <c r="D291" s="9">
        <v>77</v>
      </c>
      <c r="E291" s="9">
        <v>2008</v>
      </c>
      <c r="F291" s="31" t="s">
        <v>52</v>
      </c>
    </row>
    <row r="292" spans="1:7" x14ac:dyDescent="0.2">
      <c r="A292" s="4" t="s">
        <v>153</v>
      </c>
      <c r="B292" s="2" t="s">
        <v>30</v>
      </c>
      <c r="C292" s="31" t="s">
        <v>53</v>
      </c>
      <c r="D292" s="9">
        <v>120</v>
      </c>
      <c r="E292" s="9">
        <v>2008</v>
      </c>
      <c r="F292" s="31" t="s">
        <v>52</v>
      </c>
    </row>
    <row r="293" spans="1:7" x14ac:dyDescent="0.2">
      <c r="A293" s="4" t="s">
        <v>153</v>
      </c>
      <c r="B293" s="2" t="s">
        <v>31</v>
      </c>
      <c r="C293" s="31" t="s">
        <v>53</v>
      </c>
      <c r="D293" s="9">
        <v>105</v>
      </c>
      <c r="E293" s="9">
        <v>2008</v>
      </c>
      <c r="F293" s="31" t="s">
        <v>52</v>
      </c>
    </row>
    <row r="294" spans="1:7" x14ac:dyDescent="0.2">
      <c r="A294" s="4" t="s">
        <v>153</v>
      </c>
      <c r="B294" s="2" t="s">
        <v>32</v>
      </c>
      <c r="C294" s="31" t="s">
        <v>53</v>
      </c>
      <c r="D294" s="9">
        <v>122</v>
      </c>
      <c r="E294" s="9">
        <v>2008</v>
      </c>
      <c r="F294" s="31" t="s">
        <v>52</v>
      </c>
    </row>
    <row r="295" spans="1:7" x14ac:dyDescent="0.2">
      <c r="A295" s="4" t="s">
        <v>153</v>
      </c>
      <c r="B295" s="2" t="s">
        <v>33</v>
      </c>
      <c r="C295" s="31" t="s">
        <v>53</v>
      </c>
      <c r="D295" s="9">
        <v>115</v>
      </c>
      <c r="E295" s="9">
        <v>2008</v>
      </c>
      <c r="F295" s="31" t="s">
        <v>52</v>
      </c>
    </row>
    <row r="296" spans="1:7" x14ac:dyDescent="0.2">
      <c r="A296" s="4" t="s">
        <v>153</v>
      </c>
      <c r="B296" s="2" t="s">
        <v>34</v>
      </c>
      <c r="C296" s="31" t="s">
        <v>53</v>
      </c>
      <c r="D296" s="9">
        <v>171</v>
      </c>
      <c r="E296" s="9">
        <v>2008</v>
      </c>
      <c r="F296" s="31" t="s">
        <v>52</v>
      </c>
    </row>
    <row r="297" spans="1:7" x14ac:dyDescent="0.2">
      <c r="A297" s="4" t="s">
        <v>153</v>
      </c>
      <c r="B297" s="2" t="s">
        <v>35</v>
      </c>
      <c r="C297" s="31" t="s">
        <v>53</v>
      </c>
      <c r="D297" s="9">
        <v>94</v>
      </c>
      <c r="E297" s="9">
        <v>2008</v>
      </c>
      <c r="F297" s="31" t="s">
        <v>52</v>
      </c>
    </row>
    <row r="298" spans="1:7" x14ac:dyDescent="0.2">
      <c r="A298" s="4" t="s">
        <v>153</v>
      </c>
      <c r="B298" s="2" t="s">
        <v>36</v>
      </c>
      <c r="C298" s="31" t="s">
        <v>53</v>
      </c>
      <c r="D298" s="9">
        <v>202</v>
      </c>
      <c r="E298" s="9">
        <v>2008</v>
      </c>
      <c r="F298" s="31" t="s">
        <v>52</v>
      </c>
    </row>
    <row r="299" spans="1:7" x14ac:dyDescent="0.2">
      <c r="A299" s="4" t="s">
        <v>153</v>
      </c>
      <c r="B299" s="2" t="s">
        <v>37</v>
      </c>
      <c r="C299" s="31" t="s">
        <v>53</v>
      </c>
      <c r="D299" s="9">
        <v>201</v>
      </c>
      <c r="E299" s="9">
        <v>2008</v>
      </c>
      <c r="F299" s="31" t="s">
        <v>52</v>
      </c>
    </row>
    <row r="300" spans="1:7" x14ac:dyDescent="0.2">
      <c r="A300" s="4" t="s">
        <v>153</v>
      </c>
      <c r="B300" s="2" t="s">
        <v>38</v>
      </c>
      <c r="C300" s="31" t="s">
        <v>53</v>
      </c>
      <c r="D300" s="9">
        <v>102</v>
      </c>
      <c r="E300" s="9">
        <v>2008</v>
      </c>
      <c r="F300" s="31" t="s">
        <v>52</v>
      </c>
    </row>
    <row r="301" spans="1:7" x14ac:dyDescent="0.2">
      <c r="A301" s="4" t="s">
        <v>153</v>
      </c>
      <c r="B301" s="2" t="s">
        <v>39</v>
      </c>
      <c r="C301" s="31" t="s">
        <v>53</v>
      </c>
      <c r="D301" s="9">
        <v>196</v>
      </c>
      <c r="E301" s="9">
        <v>2008</v>
      </c>
      <c r="F301" s="31" t="s">
        <v>52</v>
      </c>
    </row>
    <row r="302" spans="1:7" x14ac:dyDescent="0.2">
      <c r="A302" s="4" t="s">
        <v>153</v>
      </c>
      <c r="B302" s="2" t="s">
        <v>40</v>
      </c>
      <c r="C302" s="31" t="s">
        <v>53</v>
      </c>
      <c r="D302" s="9">
        <v>81</v>
      </c>
      <c r="E302" s="9">
        <v>2008</v>
      </c>
      <c r="F302" s="31" t="s">
        <v>52</v>
      </c>
    </row>
    <row r="303" spans="1:7" x14ac:dyDescent="0.2">
      <c r="A303" s="4" t="s">
        <v>153</v>
      </c>
      <c r="B303" s="2" t="s">
        <v>41</v>
      </c>
      <c r="C303" s="31" t="s">
        <v>53</v>
      </c>
      <c r="D303" s="9">
        <v>184</v>
      </c>
      <c r="E303" s="9">
        <v>2008</v>
      </c>
      <c r="F303" s="31" t="s">
        <v>52</v>
      </c>
    </row>
    <row r="304" spans="1:7" x14ac:dyDescent="0.2">
      <c r="A304" s="4" t="s">
        <v>153</v>
      </c>
      <c r="B304" s="2" t="s">
        <v>42</v>
      </c>
      <c r="C304" s="31" t="s">
        <v>53</v>
      </c>
      <c r="D304" s="9">
        <v>133</v>
      </c>
      <c r="E304" s="9">
        <v>2008</v>
      </c>
      <c r="F304" s="31" t="s">
        <v>52</v>
      </c>
    </row>
    <row r="305" spans="1:7" x14ac:dyDescent="0.2">
      <c r="A305" s="4" t="s">
        <v>153</v>
      </c>
      <c r="B305" s="2" t="s">
        <v>43</v>
      </c>
      <c r="C305" s="31" t="s">
        <v>53</v>
      </c>
      <c r="D305" s="9">
        <v>110</v>
      </c>
      <c r="E305" s="9">
        <v>2008</v>
      </c>
      <c r="F305" s="31" t="s">
        <v>52</v>
      </c>
    </row>
    <row r="306" spans="1:7" x14ac:dyDescent="0.2">
      <c r="A306" s="4" t="s">
        <v>153</v>
      </c>
      <c r="B306" s="2" t="s">
        <v>44</v>
      </c>
      <c r="C306" s="31" t="s">
        <v>53</v>
      </c>
      <c r="D306" s="9">
        <v>52</v>
      </c>
      <c r="E306" s="9">
        <v>2008</v>
      </c>
      <c r="F306" s="31" t="s">
        <v>52</v>
      </c>
    </row>
    <row r="307" spans="1:7" x14ac:dyDescent="0.2">
      <c r="A307" s="4" t="s">
        <v>153</v>
      </c>
      <c r="B307" s="2" t="s">
        <v>45</v>
      </c>
      <c r="C307" s="31" t="s">
        <v>53</v>
      </c>
      <c r="D307" s="9">
        <v>51</v>
      </c>
      <c r="E307" s="9">
        <v>2008</v>
      </c>
      <c r="F307" s="31" t="s">
        <v>52</v>
      </c>
    </row>
    <row r="308" spans="1:7" x14ac:dyDescent="0.2">
      <c r="A308" s="4" t="s">
        <v>153</v>
      </c>
      <c r="B308" s="2" t="s">
        <v>46</v>
      </c>
      <c r="C308" s="31" t="s">
        <v>53</v>
      </c>
      <c r="D308" s="9">
        <v>122</v>
      </c>
      <c r="E308" s="9">
        <v>2008</v>
      </c>
      <c r="F308" s="31" t="s">
        <v>52</v>
      </c>
    </row>
    <row r="309" spans="1:7" x14ac:dyDescent="0.2">
      <c r="A309" s="4" t="s">
        <v>153</v>
      </c>
      <c r="B309" s="2" t="s">
        <v>47</v>
      </c>
      <c r="C309" s="31" t="s">
        <v>53</v>
      </c>
      <c r="D309" s="9">
        <v>31</v>
      </c>
      <c r="E309" s="9">
        <v>2008</v>
      </c>
      <c r="F309" s="31" t="s">
        <v>52</v>
      </c>
    </row>
    <row r="310" spans="1:7" x14ac:dyDescent="0.2">
      <c r="A310" s="25" t="s">
        <v>153</v>
      </c>
      <c r="B310" s="26" t="s">
        <v>52</v>
      </c>
      <c r="C310" s="27" t="s">
        <v>53</v>
      </c>
      <c r="D310" s="32">
        <v>2500</v>
      </c>
      <c r="E310" s="28">
        <v>2007</v>
      </c>
      <c r="F310" s="28" t="s">
        <v>49</v>
      </c>
    </row>
    <row r="311" spans="1:7" x14ac:dyDescent="0.2">
      <c r="A311" s="4" t="s">
        <v>153</v>
      </c>
      <c r="B311" s="7" t="s">
        <v>27</v>
      </c>
      <c r="C311" s="31" t="s">
        <v>53</v>
      </c>
      <c r="D311" s="31">
        <v>120</v>
      </c>
      <c r="E311" s="31">
        <v>2007</v>
      </c>
      <c r="F311" s="31" t="s">
        <v>49</v>
      </c>
      <c r="G311" s="12"/>
    </row>
    <row r="312" spans="1:7" x14ac:dyDescent="0.2">
      <c r="A312" s="4" t="s">
        <v>153</v>
      </c>
      <c r="B312" s="2" t="s">
        <v>28</v>
      </c>
      <c r="C312" s="31" t="s">
        <v>53</v>
      </c>
      <c r="D312" s="9">
        <v>120</v>
      </c>
      <c r="E312" s="9">
        <v>2007</v>
      </c>
      <c r="F312" s="9" t="s">
        <v>49</v>
      </c>
    </row>
    <row r="313" spans="1:7" x14ac:dyDescent="0.2">
      <c r="A313" s="4" t="s">
        <v>153</v>
      </c>
      <c r="B313" s="2" t="s">
        <v>29</v>
      </c>
      <c r="C313" s="31" t="s">
        <v>53</v>
      </c>
      <c r="D313" s="9">
        <v>100</v>
      </c>
      <c r="E313" s="9">
        <v>2007</v>
      </c>
      <c r="F313" s="9" t="s">
        <v>49</v>
      </c>
    </row>
    <row r="314" spans="1:7" x14ac:dyDescent="0.2">
      <c r="A314" s="4" t="s">
        <v>153</v>
      </c>
      <c r="B314" s="2" t="s">
        <v>30</v>
      </c>
      <c r="C314" s="31" t="s">
        <v>53</v>
      </c>
      <c r="D314" s="9">
        <v>120</v>
      </c>
      <c r="E314" s="9">
        <v>2007</v>
      </c>
      <c r="F314" s="9" t="s">
        <v>49</v>
      </c>
    </row>
    <row r="315" spans="1:7" x14ac:dyDescent="0.2">
      <c r="A315" s="4" t="s">
        <v>153</v>
      </c>
      <c r="B315" s="2" t="s">
        <v>31</v>
      </c>
      <c r="C315" s="31" t="s">
        <v>53</v>
      </c>
      <c r="D315" s="9">
        <v>120</v>
      </c>
      <c r="E315" s="9">
        <v>2007</v>
      </c>
      <c r="F315" s="9" t="s">
        <v>49</v>
      </c>
    </row>
    <row r="316" spans="1:7" x14ac:dyDescent="0.2">
      <c r="A316" s="4" t="s">
        <v>153</v>
      </c>
      <c r="B316" s="2" t="s">
        <v>32</v>
      </c>
      <c r="C316" s="31" t="s">
        <v>53</v>
      </c>
      <c r="D316" s="9">
        <v>120</v>
      </c>
      <c r="E316" s="9">
        <v>2007</v>
      </c>
      <c r="F316" s="9" t="s">
        <v>49</v>
      </c>
    </row>
    <row r="317" spans="1:7" x14ac:dyDescent="0.2">
      <c r="A317" s="4" t="s">
        <v>153</v>
      </c>
      <c r="B317" s="2" t="s">
        <v>33</v>
      </c>
      <c r="C317" s="31" t="s">
        <v>53</v>
      </c>
      <c r="D317" s="9">
        <v>120</v>
      </c>
      <c r="E317" s="9">
        <v>2007</v>
      </c>
      <c r="F317" s="9" t="s">
        <v>49</v>
      </c>
    </row>
    <row r="318" spans="1:7" x14ac:dyDescent="0.2">
      <c r="A318" s="4" t="s">
        <v>153</v>
      </c>
      <c r="B318" s="2" t="s">
        <v>34</v>
      </c>
      <c r="C318" s="31" t="s">
        <v>53</v>
      </c>
      <c r="D318" s="9">
        <v>160</v>
      </c>
      <c r="E318" s="9">
        <v>2007</v>
      </c>
      <c r="F318" s="9" t="s">
        <v>49</v>
      </c>
    </row>
    <row r="319" spans="1:7" x14ac:dyDescent="0.2">
      <c r="A319" s="4" t="s">
        <v>153</v>
      </c>
      <c r="B319" s="2" t="s">
        <v>35</v>
      </c>
      <c r="C319" s="31" t="s">
        <v>53</v>
      </c>
      <c r="D319" s="9">
        <v>100</v>
      </c>
      <c r="E319" s="9">
        <v>2007</v>
      </c>
      <c r="F319" s="9" t="s">
        <v>49</v>
      </c>
    </row>
    <row r="320" spans="1:7" x14ac:dyDescent="0.2">
      <c r="A320" s="4" t="s">
        <v>153</v>
      </c>
      <c r="B320" s="2" t="s">
        <v>36</v>
      </c>
      <c r="C320" s="31" t="s">
        <v>53</v>
      </c>
      <c r="D320" s="9">
        <v>200</v>
      </c>
      <c r="E320" s="9">
        <v>2007</v>
      </c>
      <c r="F320" s="9" t="s">
        <v>49</v>
      </c>
    </row>
    <row r="321" spans="1:7" x14ac:dyDescent="0.2">
      <c r="A321" s="4" t="s">
        <v>153</v>
      </c>
      <c r="B321" s="2" t="s">
        <v>37</v>
      </c>
      <c r="C321" s="31" t="s">
        <v>53</v>
      </c>
      <c r="D321" s="9">
        <v>200</v>
      </c>
      <c r="E321" s="9">
        <v>2007</v>
      </c>
      <c r="F321" s="9" t="s">
        <v>49</v>
      </c>
    </row>
    <row r="322" spans="1:7" x14ac:dyDescent="0.2">
      <c r="A322" s="4" t="s">
        <v>153</v>
      </c>
      <c r="B322" s="2" t="s">
        <v>38</v>
      </c>
      <c r="C322" s="31" t="s">
        <v>53</v>
      </c>
      <c r="D322" s="9">
        <v>100</v>
      </c>
      <c r="E322" s="9">
        <v>2007</v>
      </c>
      <c r="F322" s="9" t="s">
        <v>49</v>
      </c>
    </row>
    <row r="323" spans="1:7" x14ac:dyDescent="0.2">
      <c r="A323" s="4" t="s">
        <v>153</v>
      </c>
      <c r="B323" s="2" t="s">
        <v>39</v>
      </c>
      <c r="C323" s="31" t="s">
        <v>53</v>
      </c>
      <c r="D323" s="9">
        <v>181</v>
      </c>
      <c r="E323" s="9">
        <v>2007</v>
      </c>
      <c r="F323" s="9" t="s">
        <v>49</v>
      </c>
    </row>
    <row r="324" spans="1:7" x14ac:dyDescent="0.2">
      <c r="A324" s="4" t="s">
        <v>153</v>
      </c>
      <c r="B324" s="2" t="s">
        <v>40</v>
      </c>
      <c r="C324" s="31" t="s">
        <v>53</v>
      </c>
      <c r="D324" s="9">
        <v>79</v>
      </c>
      <c r="E324" s="9">
        <v>2007</v>
      </c>
      <c r="F324" s="9" t="s">
        <v>49</v>
      </c>
    </row>
    <row r="325" spans="1:7" x14ac:dyDescent="0.2">
      <c r="A325" s="4" t="s">
        <v>153</v>
      </c>
      <c r="B325" s="2" t="s">
        <v>41</v>
      </c>
      <c r="C325" s="31" t="s">
        <v>53</v>
      </c>
      <c r="D325" s="9">
        <v>179</v>
      </c>
      <c r="E325" s="9">
        <v>2007</v>
      </c>
      <c r="F325" s="9" t="s">
        <v>49</v>
      </c>
    </row>
    <row r="326" spans="1:7" x14ac:dyDescent="0.2">
      <c r="A326" s="4" t="s">
        <v>153</v>
      </c>
      <c r="B326" s="2" t="s">
        <v>42</v>
      </c>
      <c r="C326" s="31" t="s">
        <v>53</v>
      </c>
      <c r="D326" s="9">
        <v>120</v>
      </c>
      <c r="E326" s="9">
        <v>2007</v>
      </c>
      <c r="F326" s="9" t="s">
        <v>49</v>
      </c>
    </row>
    <row r="327" spans="1:7" x14ac:dyDescent="0.2">
      <c r="A327" s="4" t="s">
        <v>153</v>
      </c>
      <c r="B327" s="2" t="s">
        <v>43</v>
      </c>
      <c r="C327" s="31" t="s">
        <v>53</v>
      </c>
      <c r="D327" s="9">
        <v>121</v>
      </c>
      <c r="E327" s="9">
        <v>2007</v>
      </c>
      <c r="F327" s="9" t="s">
        <v>49</v>
      </c>
    </row>
    <row r="328" spans="1:7" x14ac:dyDescent="0.2">
      <c r="A328" s="4" t="s">
        <v>153</v>
      </c>
      <c r="B328" s="2" t="s">
        <v>44</v>
      </c>
      <c r="C328" s="31" t="s">
        <v>53</v>
      </c>
      <c r="D328" s="9">
        <v>40</v>
      </c>
      <c r="E328" s="9">
        <v>2007</v>
      </c>
      <c r="F328" s="9" t="s">
        <v>49</v>
      </c>
    </row>
    <row r="329" spans="1:7" x14ac:dyDescent="0.2">
      <c r="A329" s="4" t="s">
        <v>153</v>
      </c>
      <c r="B329" s="2" t="s">
        <v>45</v>
      </c>
      <c r="C329" s="31" t="s">
        <v>53</v>
      </c>
      <c r="D329" s="9">
        <v>40</v>
      </c>
      <c r="E329" s="9">
        <v>2007</v>
      </c>
      <c r="F329" s="9" t="s">
        <v>49</v>
      </c>
    </row>
    <row r="330" spans="1:7" x14ac:dyDescent="0.2">
      <c r="A330" s="4" t="s">
        <v>153</v>
      </c>
      <c r="B330" s="2" t="s">
        <v>46</v>
      </c>
      <c r="C330" s="31" t="s">
        <v>53</v>
      </c>
      <c r="D330" s="9">
        <v>120</v>
      </c>
      <c r="E330" s="9">
        <v>2007</v>
      </c>
      <c r="F330" s="9" t="s">
        <v>49</v>
      </c>
    </row>
    <row r="331" spans="1:7" x14ac:dyDescent="0.2">
      <c r="A331" s="4" t="s">
        <v>153</v>
      </c>
      <c r="B331" s="2" t="s">
        <v>47</v>
      </c>
      <c r="C331" s="31" t="s">
        <v>53</v>
      </c>
      <c r="D331" s="9">
        <v>40</v>
      </c>
      <c r="E331" s="9">
        <v>2007</v>
      </c>
      <c r="F331" s="9" t="s">
        <v>49</v>
      </c>
    </row>
    <row r="332" spans="1:7" x14ac:dyDescent="0.2">
      <c r="A332" s="25" t="s">
        <v>153</v>
      </c>
      <c r="B332" s="26" t="s">
        <v>52</v>
      </c>
      <c r="C332" s="27" t="s">
        <v>53</v>
      </c>
      <c r="D332" s="32">
        <v>2500</v>
      </c>
      <c r="E332" s="28">
        <v>2006</v>
      </c>
      <c r="F332" s="28" t="s">
        <v>49</v>
      </c>
    </row>
    <row r="333" spans="1:7" x14ac:dyDescent="0.2">
      <c r="A333" s="4" t="s">
        <v>153</v>
      </c>
      <c r="B333" s="7" t="s">
        <v>27</v>
      </c>
      <c r="C333" s="31" t="s">
        <v>53</v>
      </c>
      <c r="D333" s="31">
        <v>120</v>
      </c>
      <c r="E333" s="31">
        <v>2006</v>
      </c>
      <c r="F333" s="31" t="s">
        <v>49</v>
      </c>
      <c r="G333" s="12"/>
    </row>
    <row r="334" spans="1:7" x14ac:dyDescent="0.2">
      <c r="A334" s="4" t="s">
        <v>153</v>
      </c>
      <c r="B334" s="2" t="s">
        <v>28</v>
      </c>
      <c r="C334" s="31" t="s">
        <v>53</v>
      </c>
      <c r="D334" s="9">
        <v>121</v>
      </c>
      <c r="E334" s="9">
        <v>2006</v>
      </c>
      <c r="F334" s="9" t="s">
        <v>49</v>
      </c>
    </row>
    <row r="335" spans="1:7" x14ac:dyDescent="0.2">
      <c r="A335" s="4" t="s">
        <v>153</v>
      </c>
      <c r="B335" s="2" t="s">
        <v>29</v>
      </c>
      <c r="C335" s="31" t="s">
        <v>53</v>
      </c>
      <c r="D335" s="9">
        <v>100</v>
      </c>
      <c r="E335" s="9">
        <v>2006</v>
      </c>
      <c r="F335" s="9" t="s">
        <v>49</v>
      </c>
    </row>
    <row r="336" spans="1:7" x14ac:dyDescent="0.2">
      <c r="A336" s="4" t="s">
        <v>153</v>
      </c>
      <c r="B336" s="2" t="s">
        <v>30</v>
      </c>
      <c r="C336" s="31" t="s">
        <v>53</v>
      </c>
      <c r="D336" s="9">
        <v>120</v>
      </c>
      <c r="E336" s="9">
        <v>2006</v>
      </c>
      <c r="F336" s="9" t="s">
        <v>49</v>
      </c>
    </row>
    <row r="337" spans="1:6" x14ac:dyDescent="0.2">
      <c r="A337" s="4" t="s">
        <v>153</v>
      </c>
      <c r="B337" s="2" t="s">
        <v>31</v>
      </c>
      <c r="C337" s="31" t="s">
        <v>53</v>
      </c>
      <c r="D337" s="9">
        <v>110</v>
      </c>
      <c r="E337" s="9">
        <v>2006</v>
      </c>
      <c r="F337" s="9" t="s">
        <v>49</v>
      </c>
    </row>
    <row r="338" spans="1:6" x14ac:dyDescent="0.2">
      <c r="A338" s="4" t="s">
        <v>153</v>
      </c>
      <c r="B338" s="2" t="s">
        <v>32</v>
      </c>
      <c r="C338" s="31" t="s">
        <v>53</v>
      </c>
      <c r="D338" s="9">
        <v>120</v>
      </c>
      <c r="E338" s="9">
        <v>2006</v>
      </c>
      <c r="F338" s="9" t="s">
        <v>49</v>
      </c>
    </row>
    <row r="339" spans="1:6" x14ac:dyDescent="0.2">
      <c r="A339" s="4" t="s">
        <v>153</v>
      </c>
      <c r="B339" s="2" t="s">
        <v>33</v>
      </c>
      <c r="C339" s="31" t="s">
        <v>53</v>
      </c>
      <c r="D339" s="9">
        <v>120</v>
      </c>
      <c r="E339" s="9">
        <v>2006</v>
      </c>
      <c r="F339" s="9" t="s">
        <v>49</v>
      </c>
    </row>
    <row r="340" spans="1:6" x14ac:dyDescent="0.2">
      <c r="A340" s="4" t="s">
        <v>153</v>
      </c>
      <c r="B340" s="2" t="s">
        <v>34</v>
      </c>
      <c r="C340" s="31" t="s">
        <v>53</v>
      </c>
      <c r="D340" s="9">
        <v>170</v>
      </c>
      <c r="E340" s="9">
        <v>2006</v>
      </c>
      <c r="F340" s="9" t="s">
        <v>49</v>
      </c>
    </row>
    <row r="341" spans="1:6" x14ac:dyDescent="0.2">
      <c r="A341" s="4" t="s">
        <v>153</v>
      </c>
      <c r="B341" s="2" t="s">
        <v>35</v>
      </c>
      <c r="C341" s="31" t="s">
        <v>53</v>
      </c>
      <c r="D341" s="9">
        <v>90</v>
      </c>
      <c r="E341" s="9">
        <v>2006</v>
      </c>
      <c r="F341" s="9" t="s">
        <v>49</v>
      </c>
    </row>
    <row r="342" spans="1:6" x14ac:dyDescent="0.2">
      <c r="A342" s="4" t="s">
        <v>153</v>
      </c>
      <c r="B342" s="2" t="s">
        <v>36</v>
      </c>
      <c r="C342" s="31" t="s">
        <v>53</v>
      </c>
      <c r="D342" s="9">
        <v>200</v>
      </c>
      <c r="E342" s="9">
        <v>2006</v>
      </c>
      <c r="F342" s="9" t="s">
        <v>49</v>
      </c>
    </row>
    <row r="343" spans="1:6" x14ac:dyDescent="0.2">
      <c r="A343" s="4" t="s">
        <v>153</v>
      </c>
      <c r="B343" s="2" t="s">
        <v>37</v>
      </c>
      <c r="C343" s="31" t="s">
        <v>53</v>
      </c>
      <c r="D343" s="9">
        <v>190</v>
      </c>
      <c r="E343" s="9">
        <v>2006</v>
      </c>
      <c r="F343" s="9" t="s">
        <v>49</v>
      </c>
    </row>
    <row r="344" spans="1:6" x14ac:dyDescent="0.2">
      <c r="A344" s="4" t="s">
        <v>153</v>
      </c>
      <c r="B344" s="2" t="s">
        <v>38</v>
      </c>
      <c r="C344" s="31" t="s">
        <v>53</v>
      </c>
      <c r="D344" s="9">
        <v>110</v>
      </c>
      <c r="E344" s="9">
        <v>2006</v>
      </c>
      <c r="F344" s="9" t="s">
        <v>49</v>
      </c>
    </row>
    <row r="345" spans="1:6" x14ac:dyDescent="0.2">
      <c r="A345" s="4" t="s">
        <v>153</v>
      </c>
      <c r="B345" s="2" t="s">
        <v>39</v>
      </c>
      <c r="C345" s="31" t="s">
        <v>53</v>
      </c>
      <c r="D345" s="9">
        <v>190</v>
      </c>
      <c r="E345" s="9">
        <v>2006</v>
      </c>
      <c r="F345" s="9" t="s">
        <v>49</v>
      </c>
    </row>
    <row r="346" spans="1:6" x14ac:dyDescent="0.2">
      <c r="A346" s="4" t="s">
        <v>153</v>
      </c>
      <c r="B346" s="2" t="s">
        <v>40</v>
      </c>
      <c r="C346" s="31" t="s">
        <v>53</v>
      </c>
      <c r="D346" s="9">
        <v>80</v>
      </c>
      <c r="E346" s="9">
        <v>2006</v>
      </c>
      <c r="F346" s="9" t="s">
        <v>49</v>
      </c>
    </row>
    <row r="347" spans="1:6" x14ac:dyDescent="0.2">
      <c r="A347" s="4" t="s">
        <v>153</v>
      </c>
      <c r="B347" s="2" t="s">
        <v>41</v>
      </c>
      <c r="C347" s="31" t="s">
        <v>53</v>
      </c>
      <c r="D347" s="9">
        <v>180</v>
      </c>
      <c r="E347" s="9">
        <v>2006</v>
      </c>
      <c r="F347" s="9" t="s">
        <v>49</v>
      </c>
    </row>
    <row r="348" spans="1:6" x14ac:dyDescent="0.2">
      <c r="A348" s="4" t="s">
        <v>153</v>
      </c>
      <c r="B348" s="2" t="s">
        <v>42</v>
      </c>
      <c r="C348" s="31" t="s">
        <v>53</v>
      </c>
      <c r="D348" s="9">
        <v>120</v>
      </c>
      <c r="E348" s="9">
        <v>2006</v>
      </c>
      <c r="F348" s="9" t="s">
        <v>49</v>
      </c>
    </row>
    <row r="349" spans="1:6" x14ac:dyDescent="0.2">
      <c r="A349" s="4" t="s">
        <v>153</v>
      </c>
      <c r="B349" s="2" t="s">
        <v>43</v>
      </c>
      <c r="C349" s="31" t="s">
        <v>53</v>
      </c>
      <c r="D349" s="9">
        <v>109</v>
      </c>
      <c r="E349" s="9">
        <v>2006</v>
      </c>
      <c r="F349" s="9" t="s">
        <v>49</v>
      </c>
    </row>
    <row r="350" spans="1:6" x14ac:dyDescent="0.2">
      <c r="A350" s="4" t="s">
        <v>153</v>
      </c>
      <c r="B350" s="2" t="s">
        <v>44</v>
      </c>
      <c r="C350" s="31" t="s">
        <v>53</v>
      </c>
      <c r="D350" s="9">
        <v>50</v>
      </c>
      <c r="E350" s="9">
        <v>2006</v>
      </c>
      <c r="F350" s="9" t="s">
        <v>49</v>
      </c>
    </row>
    <row r="351" spans="1:6" x14ac:dyDescent="0.2">
      <c r="A351" s="4" t="s">
        <v>153</v>
      </c>
      <c r="B351" s="2" t="s">
        <v>45</v>
      </c>
      <c r="C351" s="31" t="s">
        <v>53</v>
      </c>
      <c r="D351" s="9">
        <v>50</v>
      </c>
      <c r="E351" s="9">
        <v>2006</v>
      </c>
      <c r="F351" s="9" t="s">
        <v>49</v>
      </c>
    </row>
    <row r="352" spans="1:6" x14ac:dyDescent="0.2">
      <c r="A352" s="4" t="s">
        <v>153</v>
      </c>
      <c r="B352" s="2" t="s">
        <v>46</v>
      </c>
      <c r="C352" s="31" t="s">
        <v>53</v>
      </c>
      <c r="D352" s="9">
        <v>120</v>
      </c>
      <c r="E352" s="9">
        <v>2006</v>
      </c>
      <c r="F352" s="9" t="s">
        <v>49</v>
      </c>
    </row>
    <row r="353" spans="1:6" x14ac:dyDescent="0.2">
      <c r="A353" s="4" t="s">
        <v>153</v>
      </c>
      <c r="B353" s="2" t="s">
        <v>47</v>
      </c>
      <c r="C353" s="31" t="s">
        <v>53</v>
      </c>
      <c r="D353" s="9">
        <v>30</v>
      </c>
      <c r="E353" s="9">
        <v>2006</v>
      </c>
      <c r="F353" s="9" t="s">
        <v>49</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4B2916-EC81-494A-8C17-A55A36EDA126}">
  <dimension ref="A1:I337"/>
  <sheetViews>
    <sheetView topLeftCell="C1" zoomScale="70" zoomScaleNormal="70" workbookViewId="0">
      <pane ySplit="1" topLeftCell="A2" activePane="bottomLeft" state="frozen"/>
      <selection pane="bottomLeft" activeCell="H287" sqref="H287"/>
    </sheetView>
  </sheetViews>
  <sheetFormatPr baseColWidth="10" defaultColWidth="10.85546875" defaultRowHeight="12.75" x14ac:dyDescent="0.2"/>
  <cols>
    <col min="1" max="1" width="15.42578125" style="2" customWidth="1"/>
    <col min="2" max="2" width="27.140625" style="2" customWidth="1"/>
    <col min="3" max="3" width="21.7109375" style="2" customWidth="1"/>
    <col min="4" max="4" width="20" style="2" customWidth="1"/>
    <col min="5" max="5" width="15.85546875" style="2" customWidth="1"/>
    <col min="6" max="6" width="16" style="2" customWidth="1"/>
    <col min="7" max="7" width="13.28515625" style="2" customWidth="1"/>
    <col min="8" max="8" width="6" style="9" customWidth="1"/>
    <col min="9" max="9" width="10.42578125" style="9" customWidth="1"/>
    <col min="10" max="16384" width="10.85546875" style="2"/>
  </cols>
  <sheetData>
    <row r="1" spans="1:9" s="29" customFormat="1" ht="38.25" x14ac:dyDescent="0.2">
      <c r="A1" s="6" t="s">
        <v>0</v>
      </c>
      <c r="B1" s="6" t="s">
        <v>5</v>
      </c>
      <c r="C1" s="8" t="s">
        <v>23</v>
      </c>
      <c r="D1" s="8" t="s">
        <v>24</v>
      </c>
      <c r="E1" s="8" t="s">
        <v>25</v>
      </c>
      <c r="F1" s="8" t="s">
        <v>26</v>
      </c>
      <c r="G1" s="8" t="s">
        <v>154</v>
      </c>
      <c r="H1" s="8" t="s">
        <v>1</v>
      </c>
      <c r="I1" s="8" t="s">
        <v>2</v>
      </c>
    </row>
    <row r="2" spans="1:9" x14ac:dyDescent="0.2">
      <c r="A2" s="4" t="s">
        <v>140</v>
      </c>
      <c r="B2" s="7" t="s">
        <v>27</v>
      </c>
      <c r="C2" s="9">
        <v>2712</v>
      </c>
      <c r="D2" s="9">
        <v>2288</v>
      </c>
      <c r="E2" s="9">
        <v>811</v>
      </c>
      <c r="F2" s="9">
        <v>1477</v>
      </c>
      <c r="G2" s="9">
        <v>424</v>
      </c>
      <c r="H2" s="9">
        <v>2025</v>
      </c>
      <c r="I2" s="9" t="s">
        <v>49</v>
      </c>
    </row>
    <row r="3" spans="1:9" x14ac:dyDescent="0.2">
      <c r="A3" s="4" t="s">
        <v>140</v>
      </c>
      <c r="B3" s="2" t="s">
        <v>28</v>
      </c>
      <c r="C3" s="9">
        <v>3454</v>
      </c>
      <c r="D3" s="9">
        <v>3042</v>
      </c>
      <c r="E3" s="9">
        <v>1129</v>
      </c>
      <c r="F3" s="9">
        <v>1913</v>
      </c>
      <c r="G3" s="9">
        <v>412</v>
      </c>
      <c r="H3" s="9">
        <v>2025</v>
      </c>
      <c r="I3" s="9" t="s">
        <v>49</v>
      </c>
    </row>
    <row r="4" spans="1:9" x14ac:dyDescent="0.2">
      <c r="A4" s="4" t="s">
        <v>140</v>
      </c>
      <c r="B4" s="2" t="s">
        <v>29</v>
      </c>
      <c r="C4" s="9">
        <v>2572</v>
      </c>
      <c r="D4" s="9">
        <v>2166</v>
      </c>
      <c r="E4" s="9">
        <v>897</v>
      </c>
      <c r="F4" s="9">
        <v>1269</v>
      </c>
      <c r="G4" s="9">
        <v>406</v>
      </c>
      <c r="H4" s="9">
        <v>2025</v>
      </c>
      <c r="I4" s="9" t="s">
        <v>49</v>
      </c>
    </row>
    <row r="5" spans="1:9" x14ac:dyDescent="0.2">
      <c r="A5" s="4" t="s">
        <v>140</v>
      </c>
      <c r="B5" s="2" t="s">
        <v>30</v>
      </c>
      <c r="C5" s="9">
        <v>3314</v>
      </c>
      <c r="D5" s="9">
        <v>2911</v>
      </c>
      <c r="E5" s="9">
        <v>1196</v>
      </c>
      <c r="F5" s="9">
        <v>1715</v>
      </c>
      <c r="G5" s="9">
        <v>403</v>
      </c>
      <c r="H5" s="9">
        <v>2025</v>
      </c>
      <c r="I5" s="9" t="s">
        <v>49</v>
      </c>
    </row>
    <row r="6" spans="1:9" x14ac:dyDescent="0.2">
      <c r="A6" s="4" t="s">
        <v>140</v>
      </c>
      <c r="B6" s="2" t="s">
        <v>31</v>
      </c>
      <c r="C6" s="9">
        <v>3123</v>
      </c>
      <c r="D6" s="9">
        <v>2717</v>
      </c>
      <c r="E6" s="9">
        <v>1063</v>
      </c>
      <c r="F6" s="9">
        <v>1654</v>
      </c>
      <c r="G6" s="9">
        <v>406</v>
      </c>
      <c r="H6" s="9">
        <v>2025</v>
      </c>
      <c r="I6" s="9" t="s">
        <v>49</v>
      </c>
    </row>
    <row r="7" spans="1:9" x14ac:dyDescent="0.2">
      <c r="A7" s="4" t="s">
        <v>140</v>
      </c>
      <c r="B7" s="2" t="s">
        <v>32</v>
      </c>
      <c r="C7" s="9">
        <v>3110</v>
      </c>
      <c r="D7" s="9">
        <v>2700</v>
      </c>
      <c r="E7" s="9">
        <v>964</v>
      </c>
      <c r="F7" s="9">
        <v>1736</v>
      </c>
      <c r="G7" s="9">
        <v>410</v>
      </c>
      <c r="H7" s="9">
        <v>2025</v>
      </c>
      <c r="I7" s="9" t="s">
        <v>49</v>
      </c>
    </row>
    <row r="8" spans="1:9" x14ac:dyDescent="0.2">
      <c r="A8" s="4" t="s">
        <v>140</v>
      </c>
      <c r="B8" s="2" t="s">
        <v>33</v>
      </c>
      <c r="C8" s="9">
        <v>2662</v>
      </c>
      <c r="D8" s="9">
        <v>2257</v>
      </c>
      <c r="E8" s="9">
        <v>888</v>
      </c>
      <c r="F8" s="9">
        <v>1369</v>
      </c>
      <c r="G8" s="9">
        <v>405</v>
      </c>
      <c r="H8" s="9">
        <v>2025</v>
      </c>
      <c r="I8" s="9" t="s">
        <v>49</v>
      </c>
    </row>
    <row r="9" spans="1:9" x14ac:dyDescent="0.2">
      <c r="A9" s="4" t="s">
        <v>140</v>
      </c>
      <c r="B9" s="2" t="s">
        <v>34</v>
      </c>
      <c r="C9" s="9">
        <v>2771</v>
      </c>
      <c r="D9" s="9">
        <v>2364</v>
      </c>
      <c r="E9" s="9">
        <v>996</v>
      </c>
      <c r="F9" s="9">
        <v>1368</v>
      </c>
      <c r="G9" s="9">
        <v>407</v>
      </c>
      <c r="H9" s="9">
        <v>2025</v>
      </c>
      <c r="I9" s="9" t="s">
        <v>49</v>
      </c>
    </row>
    <row r="10" spans="1:9" x14ac:dyDescent="0.2">
      <c r="A10" s="4" t="s">
        <v>140</v>
      </c>
      <c r="B10" s="2" t="s">
        <v>35</v>
      </c>
      <c r="C10" s="9">
        <v>2608</v>
      </c>
      <c r="D10" s="9">
        <v>2205</v>
      </c>
      <c r="E10" s="9">
        <v>857</v>
      </c>
      <c r="F10" s="9">
        <v>1348</v>
      </c>
      <c r="G10" s="9">
        <v>403</v>
      </c>
      <c r="H10" s="9">
        <v>2025</v>
      </c>
      <c r="I10" s="9" t="s">
        <v>49</v>
      </c>
    </row>
    <row r="11" spans="1:9" x14ac:dyDescent="0.2">
      <c r="A11" s="4" t="s">
        <v>140</v>
      </c>
      <c r="B11" s="2" t="s">
        <v>36</v>
      </c>
      <c r="C11" s="9">
        <v>2612</v>
      </c>
      <c r="D11" s="9">
        <v>2204</v>
      </c>
      <c r="E11" s="9">
        <v>989</v>
      </c>
      <c r="F11" s="9">
        <v>1215</v>
      </c>
      <c r="G11" s="9">
        <v>408</v>
      </c>
      <c r="H11" s="9">
        <v>2025</v>
      </c>
      <c r="I11" s="9" t="s">
        <v>49</v>
      </c>
    </row>
    <row r="12" spans="1:9" x14ac:dyDescent="0.2">
      <c r="A12" s="4" t="s">
        <v>140</v>
      </c>
      <c r="B12" s="2" t="s">
        <v>37</v>
      </c>
      <c r="C12" s="9">
        <v>3486</v>
      </c>
      <c r="D12" s="9">
        <v>3050</v>
      </c>
      <c r="E12" s="9">
        <v>1064</v>
      </c>
      <c r="F12" s="9">
        <v>1986</v>
      </c>
      <c r="G12" s="9">
        <v>436</v>
      </c>
      <c r="H12" s="9">
        <v>2025</v>
      </c>
      <c r="I12" s="9" t="s">
        <v>49</v>
      </c>
    </row>
    <row r="13" spans="1:9" x14ac:dyDescent="0.2">
      <c r="A13" s="4" t="s">
        <v>140</v>
      </c>
      <c r="B13" s="2" t="s">
        <v>38</v>
      </c>
      <c r="C13" s="9">
        <v>3074</v>
      </c>
      <c r="D13" s="9">
        <v>2670</v>
      </c>
      <c r="E13" s="9">
        <v>1127</v>
      </c>
      <c r="F13" s="9">
        <v>1543</v>
      </c>
      <c r="G13" s="9">
        <v>404</v>
      </c>
      <c r="H13" s="9">
        <v>2025</v>
      </c>
      <c r="I13" s="9" t="s">
        <v>49</v>
      </c>
    </row>
    <row r="14" spans="1:9" x14ac:dyDescent="0.2">
      <c r="A14" s="4" t="s">
        <v>140</v>
      </c>
      <c r="B14" s="2" t="s">
        <v>39</v>
      </c>
      <c r="C14" s="9">
        <v>2870</v>
      </c>
      <c r="D14" s="9">
        <v>2465</v>
      </c>
      <c r="E14" s="9">
        <v>1051</v>
      </c>
      <c r="F14" s="9">
        <v>1414</v>
      </c>
      <c r="G14" s="9">
        <v>405</v>
      </c>
      <c r="H14" s="9">
        <v>2025</v>
      </c>
      <c r="I14" s="9" t="s">
        <v>49</v>
      </c>
    </row>
    <row r="15" spans="1:9" x14ac:dyDescent="0.2">
      <c r="A15" s="4" t="s">
        <v>140</v>
      </c>
      <c r="B15" s="2" t="s">
        <v>40</v>
      </c>
      <c r="C15" s="9">
        <v>2694</v>
      </c>
      <c r="D15" s="9">
        <v>2288</v>
      </c>
      <c r="E15" s="9">
        <v>892</v>
      </c>
      <c r="F15" s="9">
        <v>1396</v>
      </c>
      <c r="G15" s="9">
        <v>406</v>
      </c>
      <c r="H15" s="9">
        <v>2025</v>
      </c>
      <c r="I15" s="9" t="s">
        <v>49</v>
      </c>
    </row>
    <row r="16" spans="1:9" x14ac:dyDescent="0.2">
      <c r="A16" s="4" t="s">
        <v>140</v>
      </c>
      <c r="B16" s="2" t="s">
        <v>41</v>
      </c>
      <c r="C16" s="9">
        <v>2944</v>
      </c>
      <c r="D16" s="9">
        <v>2531</v>
      </c>
      <c r="E16" s="9">
        <v>971</v>
      </c>
      <c r="F16" s="9">
        <v>1560</v>
      </c>
      <c r="G16" s="9">
        <v>413</v>
      </c>
      <c r="H16" s="9">
        <v>2025</v>
      </c>
      <c r="I16" s="9" t="s">
        <v>49</v>
      </c>
    </row>
    <row r="17" spans="1:9" x14ac:dyDescent="0.2">
      <c r="A17" s="4" t="s">
        <v>140</v>
      </c>
      <c r="B17" s="2" t="s">
        <v>42</v>
      </c>
      <c r="C17" s="9">
        <v>2533</v>
      </c>
      <c r="D17" s="9">
        <v>2120</v>
      </c>
      <c r="E17" s="9">
        <v>807</v>
      </c>
      <c r="F17" s="9">
        <v>1313</v>
      </c>
      <c r="G17" s="9">
        <v>413</v>
      </c>
      <c r="H17" s="9">
        <v>2025</v>
      </c>
      <c r="I17" s="9" t="s">
        <v>49</v>
      </c>
    </row>
    <row r="18" spans="1:9" x14ac:dyDescent="0.2">
      <c r="A18" s="4" t="s">
        <v>140</v>
      </c>
      <c r="B18" s="2" t="s">
        <v>43</v>
      </c>
      <c r="C18" s="9">
        <v>3029</v>
      </c>
      <c r="D18" s="9">
        <v>2624</v>
      </c>
      <c r="E18" s="9">
        <v>977</v>
      </c>
      <c r="F18" s="9">
        <v>1647</v>
      </c>
      <c r="G18" s="9">
        <v>405</v>
      </c>
      <c r="H18" s="9">
        <v>2025</v>
      </c>
      <c r="I18" s="9" t="s">
        <v>49</v>
      </c>
    </row>
    <row r="19" spans="1:9" x14ac:dyDescent="0.2">
      <c r="A19" s="4" t="s">
        <v>140</v>
      </c>
      <c r="B19" s="2" t="s">
        <v>44</v>
      </c>
      <c r="C19" s="9">
        <v>3124</v>
      </c>
      <c r="D19" s="9">
        <v>2719</v>
      </c>
      <c r="E19" s="9">
        <v>991</v>
      </c>
      <c r="F19" s="9">
        <v>1728</v>
      </c>
      <c r="G19" s="9">
        <v>405</v>
      </c>
      <c r="H19" s="9">
        <v>2025</v>
      </c>
      <c r="I19" s="9" t="s">
        <v>49</v>
      </c>
    </row>
    <row r="20" spans="1:9" x14ac:dyDescent="0.2">
      <c r="A20" s="4" t="s">
        <v>140</v>
      </c>
      <c r="B20" s="2" t="s">
        <v>45</v>
      </c>
      <c r="C20" s="9">
        <v>3234</v>
      </c>
      <c r="D20" s="9">
        <v>2830</v>
      </c>
      <c r="E20" s="9">
        <v>1037</v>
      </c>
      <c r="F20" s="9">
        <v>1793</v>
      </c>
      <c r="G20" s="9">
        <v>404</v>
      </c>
      <c r="H20" s="9">
        <v>2025</v>
      </c>
      <c r="I20" s="9" t="s">
        <v>49</v>
      </c>
    </row>
    <row r="21" spans="1:9" x14ac:dyDescent="0.2">
      <c r="A21" s="4" t="s">
        <v>140</v>
      </c>
      <c r="B21" s="2" t="s">
        <v>46</v>
      </c>
      <c r="C21" s="9">
        <v>3268</v>
      </c>
      <c r="D21" s="9">
        <v>2857</v>
      </c>
      <c r="E21" s="9">
        <v>1049</v>
      </c>
      <c r="F21" s="9">
        <v>1808</v>
      </c>
      <c r="G21" s="9">
        <v>411</v>
      </c>
      <c r="H21" s="9">
        <v>2025</v>
      </c>
      <c r="I21" s="9" t="s">
        <v>49</v>
      </c>
    </row>
    <row r="22" spans="1:9" x14ac:dyDescent="0.2">
      <c r="A22" s="4" t="s">
        <v>140</v>
      </c>
      <c r="B22" s="2" t="s">
        <v>47</v>
      </c>
      <c r="C22" s="9">
        <v>3142</v>
      </c>
      <c r="D22" s="9">
        <v>2735</v>
      </c>
      <c r="E22" s="9">
        <v>1009</v>
      </c>
      <c r="F22" s="9">
        <v>1726</v>
      </c>
      <c r="G22" s="9">
        <v>407</v>
      </c>
      <c r="H22" s="9">
        <v>2025</v>
      </c>
      <c r="I22" s="9" t="s">
        <v>49</v>
      </c>
    </row>
    <row r="23" spans="1:9" x14ac:dyDescent="0.2">
      <c r="A23" s="4" t="s">
        <v>140</v>
      </c>
      <c r="B23" s="18" t="s">
        <v>27</v>
      </c>
      <c r="C23" s="19">
        <v>2588</v>
      </c>
      <c r="D23" s="19">
        <v>2180</v>
      </c>
      <c r="E23" s="19">
        <v>759</v>
      </c>
      <c r="F23" s="19">
        <v>1421</v>
      </c>
      <c r="G23" s="19">
        <v>408</v>
      </c>
      <c r="H23" s="19">
        <v>2024</v>
      </c>
      <c r="I23" s="19" t="s">
        <v>49</v>
      </c>
    </row>
    <row r="24" spans="1:9" x14ac:dyDescent="0.2">
      <c r="A24" s="4" t="s">
        <v>140</v>
      </c>
      <c r="B24" s="2" t="s">
        <v>28</v>
      </c>
      <c r="C24" s="9">
        <v>3373</v>
      </c>
      <c r="D24" s="9">
        <v>2970</v>
      </c>
      <c r="E24" s="9">
        <v>1099</v>
      </c>
      <c r="F24" s="9">
        <v>1871</v>
      </c>
      <c r="G24" s="9">
        <v>403</v>
      </c>
      <c r="H24" s="9">
        <v>2024</v>
      </c>
      <c r="I24" s="9" t="s">
        <v>49</v>
      </c>
    </row>
    <row r="25" spans="1:9" x14ac:dyDescent="0.2">
      <c r="A25" s="4" t="s">
        <v>140</v>
      </c>
      <c r="B25" s="2" t="s">
        <v>29</v>
      </c>
      <c r="C25" s="9">
        <v>2531</v>
      </c>
      <c r="D25" s="9">
        <v>2128</v>
      </c>
      <c r="E25" s="9">
        <v>868</v>
      </c>
      <c r="F25" s="9">
        <v>1260</v>
      </c>
      <c r="G25" s="9">
        <v>403</v>
      </c>
      <c r="H25" s="9">
        <v>2024</v>
      </c>
      <c r="I25" s="9" t="s">
        <v>49</v>
      </c>
    </row>
    <row r="26" spans="1:9" x14ac:dyDescent="0.2">
      <c r="A26" s="4" t="s">
        <v>140</v>
      </c>
      <c r="B26" s="2" t="s">
        <v>30</v>
      </c>
      <c r="C26" s="9">
        <v>3248</v>
      </c>
      <c r="D26" s="9">
        <v>2846</v>
      </c>
      <c r="E26" s="9">
        <v>1135</v>
      </c>
      <c r="F26" s="9">
        <v>1711</v>
      </c>
      <c r="G26" s="9">
        <v>402</v>
      </c>
      <c r="H26" s="9">
        <v>2024</v>
      </c>
      <c r="I26" s="9" t="s">
        <v>49</v>
      </c>
    </row>
    <row r="27" spans="1:9" x14ac:dyDescent="0.2">
      <c r="A27" s="4" t="s">
        <v>140</v>
      </c>
      <c r="B27" s="2" t="s">
        <v>31</v>
      </c>
      <c r="C27" s="9">
        <v>3091</v>
      </c>
      <c r="D27" s="9">
        <v>2688</v>
      </c>
      <c r="E27" s="9">
        <v>1046</v>
      </c>
      <c r="F27" s="9">
        <v>1642</v>
      </c>
      <c r="G27" s="9">
        <v>403</v>
      </c>
      <c r="H27" s="9">
        <v>2024</v>
      </c>
      <c r="I27" s="9" t="s">
        <v>49</v>
      </c>
    </row>
    <row r="28" spans="1:9" x14ac:dyDescent="0.2">
      <c r="A28" s="4" t="s">
        <v>140</v>
      </c>
      <c r="B28" s="2" t="s">
        <v>32</v>
      </c>
      <c r="C28" s="9">
        <v>3018</v>
      </c>
      <c r="D28" s="9">
        <v>2618</v>
      </c>
      <c r="E28" s="9">
        <v>924</v>
      </c>
      <c r="F28" s="9">
        <v>1694</v>
      </c>
      <c r="G28" s="9">
        <v>1642</v>
      </c>
      <c r="H28" s="9">
        <v>2024</v>
      </c>
      <c r="I28" s="9" t="s">
        <v>49</v>
      </c>
    </row>
    <row r="29" spans="1:9" x14ac:dyDescent="0.2">
      <c r="A29" s="4" t="s">
        <v>140</v>
      </c>
      <c r="B29" s="2" t="s">
        <v>33</v>
      </c>
      <c r="C29" s="9">
        <v>2644</v>
      </c>
      <c r="D29" s="9">
        <v>2239</v>
      </c>
      <c r="E29" s="9">
        <v>870</v>
      </c>
      <c r="F29" s="9">
        <v>1369</v>
      </c>
      <c r="G29" s="9">
        <v>405</v>
      </c>
      <c r="H29" s="9">
        <v>2024</v>
      </c>
      <c r="I29" s="9" t="s">
        <v>49</v>
      </c>
    </row>
    <row r="30" spans="1:9" x14ac:dyDescent="0.2">
      <c r="A30" s="4" t="s">
        <v>140</v>
      </c>
      <c r="B30" s="2" t="s">
        <v>34</v>
      </c>
      <c r="C30" s="9">
        <v>2824</v>
      </c>
      <c r="D30" s="9">
        <v>2408</v>
      </c>
      <c r="E30" s="9">
        <v>1010</v>
      </c>
      <c r="F30" s="9">
        <v>1398</v>
      </c>
      <c r="G30" s="9">
        <v>416</v>
      </c>
      <c r="H30" s="9">
        <v>2024</v>
      </c>
      <c r="I30" s="9" t="s">
        <v>49</v>
      </c>
    </row>
    <row r="31" spans="1:9" x14ac:dyDescent="0.2">
      <c r="A31" s="4" t="s">
        <v>140</v>
      </c>
      <c r="B31" s="2" t="s">
        <v>35</v>
      </c>
      <c r="C31" s="9">
        <v>2538</v>
      </c>
      <c r="D31" s="9">
        <v>2138</v>
      </c>
      <c r="E31" s="9">
        <v>800</v>
      </c>
      <c r="F31" s="9">
        <v>1338</v>
      </c>
      <c r="G31" s="9">
        <v>400</v>
      </c>
      <c r="H31" s="9">
        <v>2024</v>
      </c>
      <c r="I31" s="9" t="s">
        <v>49</v>
      </c>
    </row>
    <row r="32" spans="1:9" x14ac:dyDescent="0.2">
      <c r="A32" s="4" t="s">
        <v>140</v>
      </c>
      <c r="B32" s="2" t="s">
        <v>36</v>
      </c>
      <c r="C32" s="9">
        <v>2572</v>
      </c>
      <c r="D32" s="9">
        <v>2169</v>
      </c>
      <c r="E32" s="9">
        <v>969</v>
      </c>
      <c r="F32" s="9">
        <v>1200</v>
      </c>
      <c r="G32" s="9">
        <v>403</v>
      </c>
      <c r="H32" s="9">
        <v>2024</v>
      </c>
      <c r="I32" s="9" t="s">
        <v>49</v>
      </c>
    </row>
    <row r="33" spans="1:9" x14ac:dyDescent="0.2">
      <c r="A33" s="4" t="s">
        <v>140</v>
      </c>
      <c r="B33" s="2" t="s">
        <v>37</v>
      </c>
      <c r="C33" s="9">
        <v>3214</v>
      </c>
      <c r="D33" s="9">
        <v>2811</v>
      </c>
      <c r="E33" s="9">
        <v>975</v>
      </c>
      <c r="F33" s="9">
        <v>1836</v>
      </c>
      <c r="G33" s="9">
        <v>403</v>
      </c>
      <c r="H33" s="9">
        <v>2024</v>
      </c>
      <c r="I33" s="9" t="s">
        <v>49</v>
      </c>
    </row>
    <row r="34" spans="1:9" x14ac:dyDescent="0.2">
      <c r="A34" s="4" t="s">
        <v>140</v>
      </c>
      <c r="B34" s="2" t="s">
        <v>38</v>
      </c>
      <c r="C34" s="9">
        <v>3039</v>
      </c>
      <c r="D34" s="9">
        <v>2639</v>
      </c>
      <c r="E34" s="9">
        <v>1111</v>
      </c>
      <c r="F34" s="9">
        <v>1528</v>
      </c>
      <c r="G34" s="9">
        <v>400</v>
      </c>
      <c r="H34" s="9">
        <v>2024</v>
      </c>
      <c r="I34" s="9" t="s">
        <v>49</v>
      </c>
    </row>
    <row r="35" spans="1:9" x14ac:dyDescent="0.2">
      <c r="A35" s="4" t="s">
        <v>140</v>
      </c>
      <c r="B35" s="2" t="s">
        <v>39</v>
      </c>
      <c r="C35" s="9">
        <v>2921</v>
      </c>
      <c r="D35" s="9">
        <v>2506</v>
      </c>
      <c r="E35" s="9">
        <v>1057</v>
      </c>
      <c r="F35" s="9">
        <v>1449</v>
      </c>
      <c r="G35" s="9">
        <v>415</v>
      </c>
      <c r="H35" s="9">
        <v>2024</v>
      </c>
      <c r="I35" s="9" t="s">
        <v>49</v>
      </c>
    </row>
    <row r="36" spans="1:9" x14ac:dyDescent="0.2">
      <c r="A36" s="4" t="s">
        <v>140</v>
      </c>
      <c r="B36" s="2" t="s">
        <v>40</v>
      </c>
      <c r="C36" s="9">
        <v>2638</v>
      </c>
      <c r="D36" s="9">
        <v>2238</v>
      </c>
      <c r="E36" s="9">
        <v>863</v>
      </c>
      <c r="F36" s="9">
        <v>1375</v>
      </c>
      <c r="G36" s="9">
        <v>400</v>
      </c>
      <c r="H36" s="9">
        <v>2024</v>
      </c>
      <c r="I36" s="9" t="s">
        <v>49</v>
      </c>
    </row>
    <row r="37" spans="1:9" x14ac:dyDescent="0.2">
      <c r="A37" s="4" t="s">
        <v>140</v>
      </c>
      <c r="B37" s="2" t="s">
        <v>41</v>
      </c>
      <c r="C37" s="9">
        <v>2907</v>
      </c>
      <c r="D37" s="9">
        <v>2498</v>
      </c>
      <c r="E37" s="9">
        <v>953</v>
      </c>
      <c r="F37" s="9">
        <v>1545</v>
      </c>
      <c r="G37" s="9">
        <v>409</v>
      </c>
      <c r="H37" s="9">
        <v>2024</v>
      </c>
      <c r="I37" s="9" t="s">
        <v>49</v>
      </c>
    </row>
    <row r="38" spans="1:9" x14ac:dyDescent="0.2">
      <c r="A38" s="4" t="s">
        <v>140</v>
      </c>
      <c r="B38" s="2" t="s">
        <v>42</v>
      </c>
      <c r="C38" s="9">
        <v>2547</v>
      </c>
      <c r="D38" s="9">
        <v>2130</v>
      </c>
      <c r="E38" s="9">
        <v>804</v>
      </c>
      <c r="F38" s="9">
        <v>1326</v>
      </c>
      <c r="G38" s="9">
        <v>417</v>
      </c>
      <c r="H38" s="9">
        <v>2024</v>
      </c>
      <c r="I38" s="9" t="s">
        <v>49</v>
      </c>
    </row>
    <row r="39" spans="1:9" x14ac:dyDescent="0.2">
      <c r="A39" s="4" t="s">
        <v>140</v>
      </c>
      <c r="B39" s="2" t="s">
        <v>43</v>
      </c>
      <c r="C39" s="9">
        <v>2977</v>
      </c>
      <c r="D39" s="9">
        <v>2577</v>
      </c>
      <c r="E39" s="9">
        <v>950</v>
      </c>
      <c r="F39" s="9">
        <v>1627</v>
      </c>
      <c r="G39" s="9">
        <v>400</v>
      </c>
      <c r="H39" s="9">
        <v>2024</v>
      </c>
      <c r="I39" s="9" t="s">
        <v>49</v>
      </c>
    </row>
    <row r="40" spans="1:9" x14ac:dyDescent="0.2">
      <c r="A40" s="4" t="s">
        <v>140</v>
      </c>
      <c r="B40" s="2" t="s">
        <v>44</v>
      </c>
      <c r="C40" s="9">
        <v>3163</v>
      </c>
      <c r="D40" s="9">
        <v>2751</v>
      </c>
      <c r="E40" s="9">
        <v>993</v>
      </c>
      <c r="F40" s="9">
        <v>1758</v>
      </c>
      <c r="G40" s="9">
        <v>412</v>
      </c>
      <c r="H40" s="9">
        <v>2024</v>
      </c>
      <c r="I40" s="9" t="s">
        <v>49</v>
      </c>
    </row>
    <row r="41" spans="1:9" x14ac:dyDescent="0.2">
      <c r="A41" s="4" t="s">
        <v>140</v>
      </c>
      <c r="B41" s="2" t="s">
        <v>45</v>
      </c>
      <c r="C41" s="9">
        <v>3258</v>
      </c>
      <c r="D41" s="9">
        <v>2850</v>
      </c>
      <c r="E41" s="9">
        <v>1039</v>
      </c>
      <c r="F41" s="9">
        <v>1811</v>
      </c>
      <c r="G41" s="9">
        <v>408</v>
      </c>
      <c r="H41" s="9">
        <v>2024</v>
      </c>
      <c r="I41" s="9" t="s">
        <v>49</v>
      </c>
    </row>
    <row r="42" spans="1:9" x14ac:dyDescent="0.2">
      <c r="A42" s="4" t="s">
        <v>140</v>
      </c>
      <c r="B42" s="2" t="s">
        <v>46</v>
      </c>
      <c r="C42" s="9">
        <v>3301</v>
      </c>
      <c r="D42" s="9">
        <v>2898</v>
      </c>
      <c r="E42" s="9">
        <v>1125</v>
      </c>
      <c r="F42" s="9">
        <v>1773</v>
      </c>
      <c r="G42" s="9">
        <v>403</v>
      </c>
      <c r="H42" s="9">
        <v>2024</v>
      </c>
      <c r="I42" s="9" t="s">
        <v>49</v>
      </c>
    </row>
    <row r="43" spans="1:9" x14ac:dyDescent="0.2">
      <c r="A43" s="4" t="s">
        <v>140</v>
      </c>
      <c r="B43" s="2" t="s">
        <v>47</v>
      </c>
      <c r="C43" s="9">
        <v>3093</v>
      </c>
      <c r="D43" s="9">
        <v>2692</v>
      </c>
      <c r="E43" s="9">
        <v>991</v>
      </c>
      <c r="F43" s="9">
        <v>1701</v>
      </c>
      <c r="G43" s="9">
        <v>401</v>
      </c>
      <c r="H43" s="9">
        <v>2024</v>
      </c>
      <c r="I43" s="9" t="s">
        <v>49</v>
      </c>
    </row>
    <row r="44" spans="1:9" x14ac:dyDescent="0.2">
      <c r="A44" s="4" t="s">
        <v>140</v>
      </c>
      <c r="B44" s="18" t="s">
        <v>27</v>
      </c>
      <c r="C44" s="19" t="s">
        <v>53</v>
      </c>
      <c r="D44" s="19" t="s">
        <v>53</v>
      </c>
      <c r="E44" s="19" t="s">
        <v>53</v>
      </c>
      <c r="F44" s="19" t="s">
        <v>53</v>
      </c>
      <c r="G44" s="19">
        <v>101</v>
      </c>
      <c r="H44" s="19">
        <v>2024</v>
      </c>
      <c r="I44" s="19" t="s">
        <v>52</v>
      </c>
    </row>
    <row r="45" spans="1:9" x14ac:dyDescent="0.2">
      <c r="A45" s="4" t="s">
        <v>140</v>
      </c>
      <c r="B45" s="2" t="s">
        <v>28</v>
      </c>
      <c r="C45" s="9" t="s">
        <v>53</v>
      </c>
      <c r="D45" s="9" t="s">
        <v>53</v>
      </c>
      <c r="E45" s="9" t="s">
        <v>53</v>
      </c>
      <c r="F45" s="9" t="s">
        <v>53</v>
      </c>
      <c r="G45" s="9">
        <v>61</v>
      </c>
      <c r="H45" s="9">
        <v>2024</v>
      </c>
      <c r="I45" s="9" t="s">
        <v>52</v>
      </c>
    </row>
    <row r="46" spans="1:9" x14ac:dyDescent="0.2">
      <c r="A46" s="4" t="s">
        <v>140</v>
      </c>
      <c r="B46" s="2" t="s">
        <v>29</v>
      </c>
      <c r="C46" s="9" t="s">
        <v>53</v>
      </c>
      <c r="D46" s="9" t="s">
        <v>53</v>
      </c>
      <c r="E46" s="9" t="s">
        <v>53</v>
      </c>
      <c r="F46" s="9" t="s">
        <v>53</v>
      </c>
      <c r="G46" s="9">
        <v>57</v>
      </c>
      <c r="H46" s="9">
        <v>2024</v>
      </c>
      <c r="I46" s="9" t="s">
        <v>52</v>
      </c>
    </row>
    <row r="47" spans="1:9" x14ac:dyDescent="0.2">
      <c r="A47" s="4" t="s">
        <v>140</v>
      </c>
      <c r="B47" s="2" t="s">
        <v>30</v>
      </c>
      <c r="C47" s="9" t="s">
        <v>53</v>
      </c>
      <c r="D47" s="9" t="s">
        <v>53</v>
      </c>
      <c r="E47" s="9" t="s">
        <v>53</v>
      </c>
      <c r="F47" s="9" t="s">
        <v>53</v>
      </c>
      <c r="G47" s="9">
        <v>70</v>
      </c>
      <c r="H47" s="9">
        <v>2024</v>
      </c>
      <c r="I47" s="9" t="s">
        <v>52</v>
      </c>
    </row>
    <row r="48" spans="1:9" x14ac:dyDescent="0.2">
      <c r="A48" s="4" t="s">
        <v>140</v>
      </c>
      <c r="B48" s="2" t="s">
        <v>31</v>
      </c>
      <c r="C48" s="9" t="s">
        <v>53</v>
      </c>
      <c r="D48" s="9" t="s">
        <v>53</v>
      </c>
      <c r="E48" s="9" t="s">
        <v>53</v>
      </c>
      <c r="F48" s="9" t="s">
        <v>53</v>
      </c>
      <c r="G48" s="9">
        <v>65</v>
      </c>
      <c r="H48" s="9">
        <v>2024</v>
      </c>
      <c r="I48" s="9" t="s">
        <v>52</v>
      </c>
    </row>
    <row r="49" spans="1:9" x14ac:dyDescent="0.2">
      <c r="A49" s="4" t="s">
        <v>140</v>
      </c>
      <c r="B49" s="2" t="s">
        <v>32</v>
      </c>
      <c r="C49" s="9" t="s">
        <v>53</v>
      </c>
      <c r="D49" s="9" t="s">
        <v>53</v>
      </c>
      <c r="E49" s="9" t="s">
        <v>53</v>
      </c>
      <c r="F49" s="9" t="s">
        <v>53</v>
      </c>
      <c r="G49" s="9">
        <v>64</v>
      </c>
      <c r="H49" s="9">
        <v>2024</v>
      </c>
      <c r="I49" s="9" t="s">
        <v>52</v>
      </c>
    </row>
    <row r="50" spans="1:9" x14ac:dyDescent="0.2">
      <c r="A50" s="4" t="s">
        <v>140</v>
      </c>
      <c r="B50" s="2" t="s">
        <v>33</v>
      </c>
      <c r="C50" s="9" t="s">
        <v>53</v>
      </c>
      <c r="D50" s="9" t="s">
        <v>53</v>
      </c>
      <c r="E50" s="9" t="s">
        <v>53</v>
      </c>
      <c r="F50" s="9" t="s">
        <v>53</v>
      </c>
      <c r="G50" s="9">
        <v>60</v>
      </c>
      <c r="H50" s="9">
        <v>2024</v>
      </c>
      <c r="I50" s="9" t="s">
        <v>52</v>
      </c>
    </row>
    <row r="51" spans="1:9" x14ac:dyDescent="0.2">
      <c r="A51" s="4" t="s">
        <v>140</v>
      </c>
      <c r="B51" s="2" t="s">
        <v>34</v>
      </c>
      <c r="C51" s="9" t="s">
        <v>53</v>
      </c>
      <c r="D51" s="9" t="s">
        <v>53</v>
      </c>
      <c r="E51" s="9" t="s">
        <v>53</v>
      </c>
      <c r="F51" s="9" t="s">
        <v>53</v>
      </c>
      <c r="G51" s="9">
        <v>88</v>
      </c>
      <c r="H51" s="9">
        <v>2024</v>
      </c>
      <c r="I51" s="9" t="s">
        <v>52</v>
      </c>
    </row>
    <row r="52" spans="1:9" x14ac:dyDescent="0.2">
      <c r="A52" s="4" t="s">
        <v>140</v>
      </c>
      <c r="B52" s="2" t="s">
        <v>35</v>
      </c>
      <c r="C52" s="9" t="s">
        <v>53</v>
      </c>
      <c r="D52" s="9" t="s">
        <v>53</v>
      </c>
      <c r="E52" s="9" t="s">
        <v>53</v>
      </c>
      <c r="F52" s="9" t="s">
        <v>53</v>
      </c>
      <c r="G52" s="9">
        <v>66</v>
      </c>
      <c r="H52" s="9">
        <v>2024</v>
      </c>
      <c r="I52" s="9" t="s">
        <v>52</v>
      </c>
    </row>
    <row r="53" spans="1:9" x14ac:dyDescent="0.2">
      <c r="A53" s="4" t="s">
        <v>140</v>
      </c>
      <c r="B53" s="2" t="s">
        <v>36</v>
      </c>
      <c r="C53" s="9" t="s">
        <v>53</v>
      </c>
      <c r="D53" s="9" t="s">
        <v>53</v>
      </c>
      <c r="E53" s="9" t="s">
        <v>53</v>
      </c>
      <c r="F53" s="9" t="s">
        <v>53</v>
      </c>
      <c r="G53" s="9">
        <v>98</v>
      </c>
      <c r="H53" s="9">
        <v>2024</v>
      </c>
      <c r="I53" s="9" t="s">
        <v>52</v>
      </c>
    </row>
    <row r="54" spans="1:9" x14ac:dyDescent="0.2">
      <c r="A54" s="4" t="s">
        <v>140</v>
      </c>
      <c r="B54" s="2" t="s">
        <v>37</v>
      </c>
      <c r="C54" s="9" t="s">
        <v>53</v>
      </c>
      <c r="D54" s="9" t="s">
        <v>53</v>
      </c>
      <c r="E54" s="9" t="s">
        <v>53</v>
      </c>
      <c r="F54" s="9" t="s">
        <v>53</v>
      </c>
      <c r="G54" s="9">
        <v>97</v>
      </c>
      <c r="H54" s="9">
        <v>2024</v>
      </c>
      <c r="I54" s="9" t="s">
        <v>52</v>
      </c>
    </row>
    <row r="55" spans="1:9" x14ac:dyDescent="0.2">
      <c r="A55" s="4" t="s">
        <v>140</v>
      </c>
      <c r="B55" s="2" t="s">
        <v>38</v>
      </c>
      <c r="C55" s="9" t="s">
        <v>53</v>
      </c>
      <c r="D55" s="9" t="s">
        <v>53</v>
      </c>
      <c r="E55" s="9" t="s">
        <v>53</v>
      </c>
      <c r="F55" s="9" t="s">
        <v>53</v>
      </c>
      <c r="G55" s="9">
        <v>59</v>
      </c>
      <c r="H55" s="9">
        <v>2024</v>
      </c>
      <c r="I55" s="9" t="s">
        <v>52</v>
      </c>
    </row>
    <row r="56" spans="1:9" x14ac:dyDescent="0.2">
      <c r="A56" s="4" t="s">
        <v>140</v>
      </c>
      <c r="B56" s="2" t="s">
        <v>39</v>
      </c>
      <c r="C56" s="9" t="s">
        <v>53</v>
      </c>
      <c r="D56" s="9" t="s">
        <v>53</v>
      </c>
      <c r="E56" s="9" t="s">
        <v>53</v>
      </c>
      <c r="F56" s="9" t="s">
        <v>53</v>
      </c>
      <c r="G56" s="9">
        <v>85</v>
      </c>
      <c r="H56" s="9">
        <v>2024</v>
      </c>
      <c r="I56" s="9" t="s">
        <v>52</v>
      </c>
    </row>
    <row r="57" spans="1:9" x14ac:dyDescent="0.2">
      <c r="A57" s="4" t="s">
        <v>140</v>
      </c>
      <c r="B57" s="2" t="s">
        <v>40</v>
      </c>
      <c r="C57" s="9" t="s">
        <v>53</v>
      </c>
      <c r="D57" s="9" t="s">
        <v>53</v>
      </c>
      <c r="E57" s="9" t="s">
        <v>53</v>
      </c>
      <c r="F57" s="9" t="s">
        <v>53</v>
      </c>
      <c r="G57" s="9">
        <v>51</v>
      </c>
      <c r="H57" s="9">
        <v>2024</v>
      </c>
      <c r="I57" s="9" t="s">
        <v>52</v>
      </c>
    </row>
    <row r="58" spans="1:9" x14ac:dyDescent="0.2">
      <c r="A58" s="4" t="s">
        <v>140</v>
      </c>
      <c r="B58" s="2" t="s">
        <v>41</v>
      </c>
      <c r="C58" s="9" t="s">
        <v>53</v>
      </c>
      <c r="D58" s="9" t="s">
        <v>53</v>
      </c>
      <c r="E58" s="9" t="s">
        <v>53</v>
      </c>
      <c r="F58" s="9" t="s">
        <v>53</v>
      </c>
      <c r="G58" s="9">
        <v>78</v>
      </c>
      <c r="H58" s="9">
        <v>2024</v>
      </c>
      <c r="I58" s="9" t="s">
        <v>52</v>
      </c>
    </row>
    <row r="59" spans="1:9" x14ac:dyDescent="0.2">
      <c r="A59" s="4" t="s">
        <v>140</v>
      </c>
      <c r="B59" s="2" t="s">
        <v>42</v>
      </c>
      <c r="C59" s="9" t="s">
        <v>53</v>
      </c>
      <c r="D59" s="9" t="s">
        <v>53</v>
      </c>
      <c r="E59" s="9" t="s">
        <v>53</v>
      </c>
      <c r="F59" s="9" t="s">
        <v>53</v>
      </c>
      <c r="G59" s="9">
        <v>73</v>
      </c>
      <c r="H59" s="9">
        <v>2024</v>
      </c>
      <c r="I59" s="9" t="s">
        <v>52</v>
      </c>
    </row>
    <row r="60" spans="1:9" x14ac:dyDescent="0.2">
      <c r="A60" s="4" t="s">
        <v>140</v>
      </c>
      <c r="B60" s="2" t="s">
        <v>43</v>
      </c>
      <c r="C60" s="9" t="s">
        <v>53</v>
      </c>
      <c r="D60" s="9" t="s">
        <v>53</v>
      </c>
      <c r="E60" s="9" t="s">
        <v>53</v>
      </c>
      <c r="F60" s="9" t="s">
        <v>53</v>
      </c>
      <c r="G60" s="9">
        <v>49</v>
      </c>
      <c r="H60" s="9">
        <v>2024</v>
      </c>
      <c r="I60" s="9" t="s">
        <v>52</v>
      </c>
    </row>
    <row r="61" spans="1:9" x14ac:dyDescent="0.2">
      <c r="A61" s="4" t="s">
        <v>140</v>
      </c>
      <c r="B61" s="2" t="s">
        <v>44</v>
      </c>
      <c r="C61" s="9" t="s">
        <v>53</v>
      </c>
      <c r="D61" s="9" t="s">
        <v>53</v>
      </c>
      <c r="E61" s="9" t="s">
        <v>53</v>
      </c>
      <c r="F61" s="9" t="s">
        <v>53</v>
      </c>
      <c r="G61" s="9">
        <v>99</v>
      </c>
      <c r="H61" s="9">
        <v>2024</v>
      </c>
      <c r="I61" s="9" t="s">
        <v>52</v>
      </c>
    </row>
    <row r="62" spans="1:9" x14ac:dyDescent="0.2">
      <c r="A62" s="4" t="s">
        <v>140</v>
      </c>
      <c r="B62" s="2" t="s">
        <v>45</v>
      </c>
      <c r="C62" s="9" t="s">
        <v>53</v>
      </c>
      <c r="D62" s="9" t="s">
        <v>53</v>
      </c>
      <c r="E62" s="9" t="s">
        <v>53</v>
      </c>
      <c r="F62" s="9" t="s">
        <v>53</v>
      </c>
      <c r="G62" s="9">
        <v>63</v>
      </c>
      <c r="H62" s="9">
        <v>2024</v>
      </c>
      <c r="I62" s="9" t="s">
        <v>52</v>
      </c>
    </row>
    <row r="63" spans="1:9" x14ac:dyDescent="0.2">
      <c r="A63" s="4" t="s">
        <v>140</v>
      </c>
      <c r="B63" s="2" t="s">
        <v>46</v>
      </c>
      <c r="C63" s="9" t="s">
        <v>53</v>
      </c>
      <c r="D63" s="9" t="s">
        <v>53</v>
      </c>
      <c r="E63" s="9" t="s">
        <v>53</v>
      </c>
      <c r="F63" s="9" t="s">
        <v>53</v>
      </c>
      <c r="G63" s="9">
        <v>64</v>
      </c>
      <c r="H63" s="9">
        <v>2024</v>
      </c>
      <c r="I63" s="9" t="s">
        <v>52</v>
      </c>
    </row>
    <row r="64" spans="1:9" x14ac:dyDescent="0.2">
      <c r="A64" s="4" t="s">
        <v>140</v>
      </c>
      <c r="B64" s="2" t="s">
        <v>47</v>
      </c>
      <c r="C64" s="9" t="s">
        <v>53</v>
      </c>
      <c r="D64" s="9" t="s">
        <v>53</v>
      </c>
      <c r="E64" s="9" t="s">
        <v>53</v>
      </c>
      <c r="F64" s="9" t="s">
        <v>53</v>
      </c>
      <c r="G64" s="9">
        <v>56</v>
      </c>
      <c r="H64" s="9">
        <v>2024</v>
      </c>
      <c r="I64" s="9" t="s">
        <v>52</v>
      </c>
    </row>
    <row r="65" spans="1:9" x14ac:dyDescent="0.2">
      <c r="A65" s="4" t="s">
        <v>140</v>
      </c>
      <c r="B65" s="18" t="s">
        <v>27</v>
      </c>
      <c r="C65" s="19">
        <v>2614</v>
      </c>
      <c r="D65" s="19">
        <v>2199</v>
      </c>
      <c r="E65" s="19">
        <v>754</v>
      </c>
      <c r="F65" s="19">
        <v>1445</v>
      </c>
      <c r="G65" s="19">
        <v>415</v>
      </c>
      <c r="H65" s="19">
        <v>2023</v>
      </c>
      <c r="I65" s="19" t="s">
        <v>49</v>
      </c>
    </row>
    <row r="66" spans="1:9" x14ac:dyDescent="0.2">
      <c r="A66" s="4" t="s">
        <v>140</v>
      </c>
      <c r="B66" s="2" t="s">
        <v>28</v>
      </c>
      <c r="C66" s="9">
        <v>3406</v>
      </c>
      <c r="D66" s="9">
        <v>2997</v>
      </c>
      <c r="E66" s="9">
        <v>1098</v>
      </c>
      <c r="F66" s="9">
        <v>1899</v>
      </c>
      <c r="G66" s="9">
        <v>409</v>
      </c>
      <c r="H66" s="9">
        <v>2023</v>
      </c>
      <c r="I66" s="9" t="s">
        <v>49</v>
      </c>
    </row>
    <row r="67" spans="1:9" x14ac:dyDescent="0.2">
      <c r="A67" s="4" t="s">
        <v>140</v>
      </c>
      <c r="B67" s="2" t="s">
        <v>29</v>
      </c>
      <c r="C67" s="9">
        <v>2532</v>
      </c>
      <c r="D67" s="9">
        <v>2126</v>
      </c>
      <c r="E67" s="9">
        <v>857</v>
      </c>
      <c r="F67" s="9">
        <v>1269</v>
      </c>
      <c r="G67" s="9">
        <v>406</v>
      </c>
      <c r="H67" s="9">
        <v>2023</v>
      </c>
      <c r="I67" s="9" t="s">
        <v>49</v>
      </c>
    </row>
    <row r="68" spans="1:9" x14ac:dyDescent="0.2">
      <c r="A68" s="4" t="s">
        <v>140</v>
      </c>
      <c r="B68" s="2" t="s">
        <v>30</v>
      </c>
      <c r="C68" s="9">
        <v>3223</v>
      </c>
      <c r="D68" s="9">
        <v>2822</v>
      </c>
      <c r="E68" s="9">
        <v>1115</v>
      </c>
      <c r="F68" s="9">
        <v>1707</v>
      </c>
      <c r="G68" s="9">
        <v>401</v>
      </c>
      <c r="H68" s="9">
        <v>2023</v>
      </c>
      <c r="I68" s="9" t="s">
        <v>49</v>
      </c>
    </row>
    <row r="69" spans="1:9" x14ac:dyDescent="0.2">
      <c r="A69" s="4" t="s">
        <v>140</v>
      </c>
      <c r="B69" s="2" t="s">
        <v>31</v>
      </c>
      <c r="C69" s="9">
        <v>3051</v>
      </c>
      <c r="D69" s="9">
        <v>2651</v>
      </c>
      <c r="E69" s="9">
        <v>1021</v>
      </c>
      <c r="F69" s="9">
        <v>1630</v>
      </c>
      <c r="G69" s="9">
        <v>400</v>
      </c>
      <c r="H69" s="9">
        <v>2023</v>
      </c>
      <c r="I69" s="9" t="s">
        <v>49</v>
      </c>
    </row>
    <row r="70" spans="1:9" x14ac:dyDescent="0.2">
      <c r="A70" s="4" t="s">
        <v>140</v>
      </c>
      <c r="B70" s="2" t="s">
        <v>32</v>
      </c>
      <c r="C70" s="9">
        <v>2993</v>
      </c>
      <c r="D70" s="9">
        <v>2593</v>
      </c>
      <c r="E70" s="9">
        <v>899</v>
      </c>
      <c r="F70" s="9">
        <v>1694</v>
      </c>
      <c r="G70" s="9">
        <v>400</v>
      </c>
      <c r="H70" s="9">
        <v>2023</v>
      </c>
      <c r="I70" s="9" t="s">
        <v>49</v>
      </c>
    </row>
    <row r="71" spans="1:9" x14ac:dyDescent="0.2">
      <c r="A71" s="4" t="s">
        <v>140</v>
      </c>
      <c r="B71" s="2" t="s">
        <v>33</v>
      </c>
      <c r="C71" s="9">
        <v>2608</v>
      </c>
      <c r="D71" s="9">
        <v>2206</v>
      </c>
      <c r="E71" s="9">
        <v>847</v>
      </c>
      <c r="F71" s="9">
        <v>1359</v>
      </c>
      <c r="G71" s="9">
        <v>402</v>
      </c>
      <c r="H71" s="9">
        <v>2023</v>
      </c>
      <c r="I71" s="9" t="s">
        <v>49</v>
      </c>
    </row>
    <row r="72" spans="1:9" x14ac:dyDescent="0.2">
      <c r="A72" s="4" t="s">
        <v>140</v>
      </c>
      <c r="B72" s="2" t="s">
        <v>34</v>
      </c>
      <c r="C72" s="9">
        <v>2732</v>
      </c>
      <c r="D72" s="9">
        <v>2326</v>
      </c>
      <c r="E72" s="9">
        <v>962</v>
      </c>
      <c r="F72" s="9">
        <v>1364</v>
      </c>
      <c r="G72" s="9">
        <v>406</v>
      </c>
      <c r="H72" s="9">
        <v>2023</v>
      </c>
      <c r="I72" s="9" t="s">
        <v>49</v>
      </c>
    </row>
    <row r="73" spans="1:9" x14ac:dyDescent="0.2">
      <c r="A73" s="4" t="s">
        <v>140</v>
      </c>
      <c r="B73" s="2" t="s">
        <v>35</v>
      </c>
      <c r="C73" s="9">
        <v>2540</v>
      </c>
      <c r="D73" s="9">
        <v>2137</v>
      </c>
      <c r="E73" s="9">
        <v>789</v>
      </c>
      <c r="F73" s="9">
        <v>1348</v>
      </c>
      <c r="G73" s="9">
        <v>403</v>
      </c>
      <c r="H73" s="9">
        <v>2023</v>
      </c>
      <c r="I73" s="9" t="s">
        <v>49</v>
      </c>
    </row>
    <row r="74" spans="1:9" x14ac:dyDescent="0.2">
      <c r="A74" s="4" t="s">
        <v>140</v>
      </c>
      <c r="B74" s="2" t="s">
        <v>36</v>
      </c>
      <c r="C74" s="9">
        <v>2542</v>
      </c>
      <c r="D74" s="9">
        <v>2141</v>
      </c>
      <c r="E74" s="9">
        <v>947</v>
      </c>
      <c r="F74" s="9">
        <v>1194</v>
      </c>
      <c r="G74" s="9">
        <v>401</v>
      </c>
      <c r="H74" s="9">
        <v>2023</v>
      </c>
      <c r="I74" s="9" t="s">
        <v>49</v>
      </c>
    </row>
    <row r="75" spans="1:9" x14ac:dyDescent="0.2">
      <c r="A75" s="4" t="s">
        <v>140</v>
      </c>
      <c r="B75" s="2" t="s">
        <v>37</v>
      </c>
      <c r="C75" s="9">
        <v>3189</v>
      </c>
      <c r="D75" s="9">
        <v>2787</v>
      </c>
      <c r="E75" s="9">
        <v>956</v>
      </c>
      <c r="F75" s="9">
        <v>1831</v>
      </c>
      <c r="G75" s="9">
        <v>402</v>
      </c>
      <c r="H75" s="9">
        <v>2023</v>
      </c>
      <c r="I75" s="9" t="s">
        <v>49</v>
      </c>
    </row>
    <row r="76" spans="1:9" x14ac:dyDescent="0.2">
      <c r="A76" s="4" t="s">
        <v>140</v>
      </c>
      <c r="B76" s="2" t="s">
        <v>38</v>
      </c>
      <c r="C76" s="9">
        <v>3043</v>
      </c>
      <c r="D76" s="9">
        <v>2643</v>
      </c>
      <c r="E76" s="9">
        <v>1115</v>
      </c>
      <c r="F76" s="9">
        <v>1528</v>
      </c>
      <c r="G76" s="9">
        <v>400</v>
      </c>
      <c r="H76" s="9">
        <v>2023</v>
      </c>
      <c r="I76" s="9" t="s">
        <v>49</v>
      </c>
    </row>
    <row r="77" spans="1:9" x14ac:dyDescent="0.2">
      <c r="A77" s="4" t="s">
        <v>140</v>
      </c>
      <c r="B77" s="2" t="s">
        <v>39</v>
      </c>
      <c r="C77" s="9">
        <v>2813</v>
      </c>
      <c r="D77" s="9">
        <v>2411</v>
      </c>
      <c r="E77" s="9">
        <v>1007</v>
      </c>
      <c r="F77" s="9">
        <v>1404</v>
      </c>
      <c r="G77" s="9">
        <v>402</v>
      </c>
      <c r="H77" s="9">
        <v>2023</v>
      </c>
      <c r="I77" s="9" t="s">
        <v>49</v>
      </c>
    </row>
    <row r="78" spans="1:9" x14ac:dyDescent="0.2">
      <c r="A78" s="4" t="s">
        <v>140</v>
      </c>
      <c r="B78" s="2" t="s">
        <v>40</v>
      </c>
      <c r="C78" s="9">
        <v>2661</v>
      </c>
      <c r="D78" s="9">
        <v>2255</v>
      </c>
      <c r="E78" s="9">
        <v>859</v>
      </c>
      <c r="F78" s="9">
        <v>1396</v>
      </c>
      <c r="G78" s="9">
        <v>406</v>
      </c>
      <c r="H78" s="9">
        <v>2023</v>
      </c>
      <c r="I78" s="9" t="s">
        <v>49</v>
      </c>
    </row>
    <row r="79" spans="1:9" x14ac:dyDescent="0.2">
      <c r="A79" s="4" t="s">
        <v>140</v>
      </c>
      <c r="B79" s="2" t="s">
        <v>41</v>
      </c>
      <c r="C79" s="9">
        <v>2869</v>
      </c>
      <c r="D79" s="9">
        <v>2463</v>
      </c>
      <c r="E79" s="9">
        <v>929</v>
      </c>
      <c r="F79" s="9">
        <v>1534</v>
      </c>
      <c r="G79" s="9">
        <v>406</v>
      </c>
      <c r="H79" s="9">
        <v>2023</v>
      </c>
      <c r="I79" s="9" t="s">
        <v>49</v>
      </c>
    </row>
    <row r="80" spans="1:9" x14ac:dyDescent="0.2">
      <c r="A80" s="4" t="s">
        <v>140</v>
      </c>
      <c r="B80" s="2" t="s">
        <v>42</v>
      </c>
      <c r="C80" s="9">
        <v>2469</v>
      </c>
      <c r="D80" s="9">
        <v>2062</v>
      </c>
      <c r="E80" s="9">
        <v>768</v>
      </c>
      <c r="F80" s="9">
        <v>1294</v>
      </c>
      <c r="G80" s="9">
        <v>407</v>
      </c>
      <c r="H80" s="9">
        <v>2023</v>
      </c>
      <c r="I80" s="9" t="s">
        <v>49</v>
      </c>
    </row>
    <row r="81" spans="1:9" x14ac:dyDescent="0.2">
      <c r="A81" s="4" t="s">
        <v>140</v>
      </c>
      <c r="B81" s="2" t="s">
        <v>43</v>
      </c>
      <c r="C81" s="9">
        <v>2942</v>
      </c>
      <c r="D81" s="9">
        <v>2542</v>
      </c>
      <c r="E81" s="9">
        <v>915</v>
      </c>
      <c r="F81" s="9">
        <v>1627</v>
      </c>
      <c r="G81" s="9">
        <v>400</v>
      </c>
      <c r="H81" s="9">
        <v>2023</v>
      </c>
      <c r="I81" s="9" t="s">
        <v>49</v>
      </c>
    </row>
    <row r="82" spans="1:9" x14ac:dyDescent="0.2">
      <c r="A82" s="4" t="s">
        <v>140</v>
      </c>
      <c r="B82" s="2" t="s">
        <v>44</v>
      </c>
      <c r="C82" s="9">
        <v>3108</v>
      </c>
      <c r="D82" s="9">
        <v>2701</v>
      </c>
      <c r="E82" s="9">
        <v>964</v>
      </c>
      <c r="F82" s="9">
        <v>1737</v>
      </c>
      <c r="G82" s="9">
        <v>407</v>
      </c>
      <c r="H82" s="9">
        <v>2023</v>
      </c>
      <c r="I82" s="9" t="s">
        <v>49</v>
      </c>
    </row>
    <row r="83" spans="1:9" x14ac:dyDescent="0.2">
      <c r="A83" s="4" t="s">
        <v>140</v>
      </c>
      <c r="B83" s="2" t="s">
        <v>45</v>
      </c>
      <c r="C83" s="9">
        <v>3257</v>
      </c>
      <c r="D83" s="9">
        <v>2847</v>
      </c>
      <c r="E83" s="9">
        <v>1027</v>
      </c>
      <c r="F83" s="9">
        <v>1820</v>
      </c>
      <c r="G83" s="9">
        <v>410</v>
      </c>
      <c r="H83" s="9">
        <v>2023</v>
      </c>
      <c r="I83" s="9" t="s">
        <v>49</v>
      </c>
    </row>
    <row r="84" spans="1:9" x14ac:dyDescent="0.2">
      <c r="A84" s="4" t="s">
        <v>140</v>
      </c>
      <c r="B84" s="2" t="s">
        <v>46</v>
      </c>
      <c r="C84" s="9">
        <v>3301</v>
      </c>
      <c r="D84" s="9">
        <v>2896</v>
      </c>
      <c r="E84" s="9">
        <v>1114</v>
      </c>
      <c r="F84" s="9">
        <v>1782</v>
      </c>
      <c r="G84" s="9">
        <v>405</v>
      </c>
      <c r="H84" s="9">
        <v>2023</v>
      </c>
      <c r="I84" s="9" t="s">
        <v>49</v>
      </c>
    </row>
    <row r="85" spans="1:9" x14ac:dyDescent="0.2">
      <c r="A85" s="4" t="s">
        <v>140</v>
      </c>
      <c r="B85" s="2" t="s">
        <v>47</v>
      </c>
      <c r="C85" s="9">
        <v>3208</v>
      </c>
      <c r="D85" s="9">
        <v>2787</v>
      </c>
      <c r="E85" s="9">
        <v>1001</v>
      </c>
      <c r="F85" s="9">
        <v>1786</v>
      </c>
      <c r="G85" s="9">
        <v>421</v>
      </c>
      <c r="H85" s="9">
        <v>2023</v>
      </c>
      <c r="I85" s="9" t="s">
        <v>49</v>
      </c>
    </row>
    <row r="86" spans="1:9" x14ac:dyDescent="0.2">
      <c r="A86" s="4" t="s">
        <v>140</v>
      </c>
      <c r="B86" s="18" t="s">
        <v>27</v>
      </c>
      <c r="C86" s="19">
        <v>2297</v>
      </c>
      <c r="D86" s="19">
        <v>1896</v>
      </c>
      <c r="E86" s="19">
        <v>601</v>
      </c>
      <c r="F86" s="19">
        <v>1295</v>
      </c>
      <c r="G86" s="19">
        <v>401</v>
      </c>
      <c r="H86" s="19">
        <v>2022</v>
      </c>
      <c r="I86" s="19" t="s">
        <v>49</v>
      </c>
    </row>
    <row r="87" spans="1:9" x14ac:dyDescent="0.2">
      <c r="A87" s="4" t="s">
        <v>140</v>
      </c>
      <c r="B87" s="2" t="s">
        <v>28</v>
      </c>
      <c r="C87" s="9">
        <v>3255</v>
      </c>
      <c r="D87" s="9">
        <v>2854</v>
      </c>
      <c r="E87" s="9">
        <v>904</v>
      </c>
      <c r="F87" s="9">
        <v>1950</v>
      </c>
      <c r="G87" s="9">
        <v>401</v>
      </c>
      <c r="H87" s="9">
        <v>2022</v>
      </c>
      <c r="I87" s="9" t="s">
        <v>49</v>
      </c>
    </row>
    <row r="88" spans="1:9" x14ac:dyDescent="0.2">
      <c r="A88" s="4" t="s">
        <v>140</v>
      </c>
      <c r="B88" s="2" t="s">
        <v>29</v>
      </c>
      <c r="C88" s="9">
        <v>2434</v>
      </c>
      <c r="D88" s="9">
        <v>2017</v>
      </c>
      <c r="E88" s="9">
        <v>702</v>
      </c>
      <c r="F88" s="9">
        <v>1315</v>
      </c>
      <c r="G88" s="9">
        <v>417</v>
      </c>
      <c r="H88" s="9">
        <v>2022</v>
      </c>
      <c r="I88" s="9" t="s">
        <v>49</v>
      </c>
    </row>
    <row r="89" spans="1:9" x14ac:dyDescent="0.2">
      <c r="A89" s="4" t="s">
        <v>140</v>
      </c>
      <c r="B89" s="2" t="s">
        <v>30</v>
      </c>
      <c r="C89" s="9">
        <v>3265</v>
      </c>
      <c r="D89" s="9">
        <v>2857</v>
      </c>
      <c r="E89" s="9">
        <v>865</v>
      </c>
      <c r="F89" s="9">
        <v>1992</v>
      </c>
      <c r="G89" s="9">
        <v>408</v>
      </c>
      <c r="H89" s="9">
        <v>2022</v>
      </c>
      <c r="I89" s="9" t="s">
        <v>49</v>
      </c>
    </row>
    <row r="90" spans="1:9" x14ac:dyDescent="0.2">
      <c r="A90" s="4" t="s">
        <v>140</v>
      </c>
      <c r="B90" s="2" t="s">
        <v>31</v>
      </c>
      <c r="C90" s="9">
        <v>2920</v>
      </c>
      <c r="D90" s="9">
        <v>2515</v>
      </c>
      <c r="E90" s="9">
        <v>856</v>
      </c>
      <c r="F90" s="9">
        <v>1659</v>
      </c>
      <c r="G90" s="9">
        <v>405</v>
      </c>
      <c r="H90" s="9">
        <v>2022</v>
      </c>
      <c r="I90" s="9" t="s">
        <v>49</v>
      </c>
    </row>
    <row r="91" spans="1:9" x14ac:dyDescent="0.2">
      <c r="A91" s="4" t="s">
        <v>140</v>
      </c>
      <c r="B91" s="2" t="s">
        <v>32</v>
      </c>
      <c r="C91" s="9">
        <v>2860</v>
      </c>
      <c r="D91" s="9">
        <v>2460</v>
      </c>
      <c r="E91" s="9">
        <v>726</v>
      </c>
      <c r="F91" s="9">
        <v>1734</v>
      </c>
      <c r="G91" s="9">
        <v>400</v>
      </c>
      <c r="H91" s="9">
        <v>2022</v>
      </c>
      <c r="I91" s="9" t="s">
        <v>49</v>
      </c>
    </row>
    <row r="92" spans="1:9" x14ac:dyDescent="0.2">
      <c r="A92" s="4" t="s">
        <v>140</v>
      </c>
      <c r="B92" s="2" t="s">
        <v>33</v>
      </c>
      <c r="C92" s="9">
        <v>2308</v>
      </c>
      <c r="D92" s="9">
        <v>1903</v>
      </c>
      <c r="E92" s="9">
        <v>700</v>
      </c>
      <c r="F92" s="9">
        <v>1203</v>
      </c>
      <c r="G92" s="9">
        <v>405</v>
      </c>
      <c r="H92" s="9">
        <v>2022</v>
      </c>
      <c r="I92" s="9" t="s">
        <v>49</v>
      </c>
    </row>
    <row r="93" spans="1:9" x14ac:dyDescent="0.2">
      <c r="A93" s="4" t="s">
        <v>140</v>
      </c>
      <c r="B93" s="2" t="s">
        <v>34</v>
      </c>
      <c r="C93" s="9">
        <v>2618</v>
      </c>
      <c r="D93" s="9">
        <v>2207</v>
      </c>
      <c r="E93" s="9">
        <v>774</v>
      </c>
      <c r="F93" s="9">
        <v>1433</v>
      </c>
      <c r="G93" s="9">
        <v>411</v>
      </c>
      <c r="H93" s="9">
        <v>2022</v>
      </c>
      <c r="I93" s="9" t="s">
        <v>49</v>
      </c>
    </row>
    <row r="94" spans="1:9" x14ac:dyDescent="0.2">
      <c r="A94" s="4" t="s">
        <v>140</v>
      </c>
      <c r="B94" s="2" t="s">
        <v>35</v>
      </c>
      <c r="C94" s="9">
        <v>2341</v>
      </c>
      <c r="D94" s="9">
        <v>1933</v>
      </c>
      <c r="E94" s="9">
        <v>628</v>
      </c>
      <c r="F94" s="9">
        <v>1305</v>
      </c>
      <c r="G94" s="9">
        <v>408</v>
      </c>
      <c r="H94" s="9">
        <v>2022</v>
      </c>
      <c r="I94" s="9" t="s">
        <v>49</v>
      </c>
    </row>
    <row r="95" spans="1:9" x14ac:dyDescent="0.2">
      <c r="A95" s="4" t="s">
        <v>140</v>
      </c>
      <c r="B95" s="2" t="s">
        <v>36</v>
      </c>
      <c r="C95" s="9">
        <v>2437</v>
      </c>
      <c r="D95" s="9">
        <v>2031</v>
      </c>
      <c r="E95" s="9">
        <v>807</v>
      </c>
      <c r="F95" s="9">
        <v>1224</v>
      </c>
      <c r="G95" s="9">
        <v>406</v>
      </c>
      <c r="H95" s="9">
        <v>2022</v>
      </c>
      <c r="I95" s="9" t="s">
        <v>49</v>
      </c>
    </row>
    <row r="96" spans="1:9" x14ac:dyDescent="0.2">
      <c r="A96" s="4" t="s">
        <v>140</v>
      </c>
      <c r="B96" s="2" t="s">
        <v>37</v>
      </c>
      <c r="C96" s="9">
        <v>3046</v>
      </c>
      <c r="D96" s="9">
        <v>2645</v>
      </c>
      <c r="E96" s="9">
        <v>806</v>
      </c>
      <c r="F96" s="9">
        <v>1839</v>
      </c>
      <c r="G96" s="9">
        <v>401</v>
      </c>
      <c r="H96" s="9">
        <v>2022</v>
      </c>
      <c r="I96" s="9" t="s">
        <v>49</v>
      </c>
    </row>
    <row r="97" spans="1:9" x14ac:dyDescent="0.2">
      <c r="A97" s="4" t="s">
        <v>140</v>
      </c>
      <c r="B97" s="2" t="s">
        <v>38</v>
      </c>
      <c r="C97" s="9">
        <v>2913</v>
      </c>
      <c r="D97" s="9">
        <v>2508</v>
      </c>
      <c r="E97" s="9">
        <v>830</v>
      </c>
      <c r="F97" s="9">
        <v>1678</v>
      </c>
      <c r="G97" s="9">
        <v>405</v>
      </c>
      <c r="H97" s="9">
        <v>2022</v>
      </c>
      <c r="I97" s="9" t="s">
        <v>49</v>
      </c>
    </row>
    <row r="98" spans="1:9" x14ac:dyDescent="0.2">
      <c r="A98" s="4" t="s">
        <v>140</v>
      </c>
      <c r="B98" s="2" t="s">
        <v>39</v>
      </c>
      <c r="C98" s="9">
        <v>2696</v>
      </c>
      <c r="D98" s="9">
        <v>2287</v>
      </c>
      <c r="E98" s="9">
        <v>832</v>
      </c>
      <c r="F98" s="9">
        <v>1455</v>
      </c>
      <c r="G98" s="9">
        <v>409</v>
      </c>
      <c r="H98" s="9">
        <v>2022</v>
      </c>
      <c r="I98" s="9" t="s">
        <v>49</v>
      </c>
    </row>
    <row r="99" spans="1:9" x14ac:dyDescent="0.2">
      <c r="A99" s="4" t="s">
        <v>140</v>
      </c>
      <c r="B99" s="2" t="s">
        <v>40</v>
      </c>
      <c r="C99" s="9">
        <v>2545</v>
      </c>
      <c r="D99" s="9">
        <v>2139</v>
      </c>
      <c r="E99" s="9">
        <v>707</v>
      </c>
      <c r="F99" s="9">
        <v>1432</v>
      </c>
      <c r="G99" s="9">
        <v>406</v>
      </c>
      <c r="H99" s="9">
        <v>2022</v>
      </c>
      <c r="I99" s="9" t="s">
        <v>49</v>
      </c>
    </row>
    <row r="100" spans="1:9" x14ac:dyDescent="0.2">
      <c r="A100" s="4" t="s">
        <v>140</v>
      </c>
      <c r="B100" s="2" t="s">
        <v>41</v>
      </c>
      <c r="C100" s="9">
        <v>2739</v>
      </c>
      <c r="D100" s="9">
        <v>2337</v>
      </c>
      <c r="E100" s="9">
        <v>749</v>
      </c>
      <c r="F100" s="9">
        <v>1588</v>
      </c>
      <c r="G100" s="9">
        <v>402</v>
      </c>
      <c r="H100" s="9">
        <v>2022</v>
      </c>
      <c r="I100" s="9" t="s">
        <v>49</v>
      </c>
    </row>
    <row r="101" spans="1:9" x14ac:dyDescent="0.2">
      <c r="A101" s="4" t="s">
        <v>140</v>
      </c>
      <c r="B101" s="2" t="s">
        <v>42</v>
      </c>
      <c r="C101" s="9">
        <v>2364</v>
      </c>
      <c r="D101" s="9">
        <v>1956</v>
      </c>
      <c r="E101" s="9">
        <v>612</v>
      </c>
      <c r="F101" s="9">
        <v>1344</v>
      </c>
      <c r="G101" s="9">
        <v>408</v>
      </c>
      <c r="H101" s="9">
        <v>2022</v>
      </c>
      <c r="I101" s="9" t="s">
        <v>49</v>
      </c>
    </row>
    <row r="102" spans="1:9" x14ac:dyDescent="0.2">
      <c r="A102" s="4" t="s">
        <v>140</v>
      </c>
      <c r="B102" s="2" t="s">
        <v>43</v>
      </c>
      <c r="C102" s="9">
        <v>2813</v>
      </c>
      <c r="D102" s="9">
        <v>2412</v>
      </c>
      <c r="E102" s="9">
        <v>731</v>
      </c>
      <c r="F102" s="9">
        <v>1681</v>
      </c>
      <c r="G102" s="9">
        <v>401</v>
      </c>
      <c r="H102" s="9">
        <v>2022</v>
      </c>
      <c r="I102" s="9" t="s">
        <v>49</v>
      </c>
    </row>
    <row r="103" spans="1:9" x14ac:dyDescent="0.2">
      <c r="A103" s="4" t="s">
        <v>140</v>
      </c>
      <c r="B103" s="2" t="s">
        <v>44</v>
      </c>
      <c r="C103" s="9">
        <v>3010</v>
      </c>
      <c r="D103" s="9">
        <v>2610</v>
      </c>
      <c r="E103" s="9">
        <v>805</v>
      </c>
      <c r="F103" s="9">
        <v>1805</v>
      </c>
      <c r="G103" s="9">
        <v>400</v>
      </c>
      <c r="H103" s="9">
        <v>2022</v>
      </c>
      <c r="I103" s="9" t="s">
        <v>49</v>
      </c>
    </row>
    <row r="104" spans="1:9" x14ac:dyDescent="0.2">
      <c r="A104" s="4" t="s">
        <v>140</v>
      </c>
      <c r="B104" s="2" t="s">
        <v>45</v>
      </c>
      <c r="C104" s="9">
        <v>3150</v>
      </c>
      <c r="D104" s="9">
        <v>2749</v>
      </c>
      <c r="E104" s="9">
        <v>847</v>
      </c>
      <c r="F104" s="9">
        <v>1902</v>
      </c>
      <c r="G104" s="9">
        <v>401</v>
      </c>
      <c r="H104" s="9">
        <v>2022</v>
      </c>
      <c r="I104" s="9" t="s">
        <v>49</v>
      </c>
    </row>
    <row r="105" spans="1:9" x14ac:dyDescent="0.2">
      <c r="A105" s="4" t="s">
        <v>140</v>
      </c>
      <c r="B105" s="2" t="s">
        <v>46</v>
      </c>
      <c r="C105" s="9">
        <v>3343</v>
      </c>
      <c r="D105" s="9">
        <v>2937</v>
      </c>
      <c r="E105" s="9">
        <v>920</v>
      </c>
      <c r="F105" s="9">
        <v>2017</v>
      </c>
      <c r="G105" s="9">
        <v>406</v>
      </c>
      <c r="H105" s="9">
        <v>2022</v>
      </c>
      <c r="I105" s="9" t="s">
        <v>49</v>
      </c>
    </row>
    <row r="106" spans="1:9" x14ac:dyDescent="0.2">
      <c r="A106" s="4" t="s">
        <v>140</v>
      </c>
      <c r="B106" s="2" t="s">
        <v>47</v>
      </c>
      <c r="C106" s="9">
        <v>3044</v>
      </c>
      <c r="D106" s="9">
        <v>2644</v>
      </c>
      <c r="E106" s="9">
        <v>837</v>
      </c>
      <c r="F106" s="9">
        <v>1807</v>
      </c>
      <c r="G106" s="9">
        <v>400</v>
      </c>
      <c r="H106" s="9">
        <v>2022</v>
      </c>
      <c r="I106" s="9" t="s">
        <v>49</v>
      </c>
    </row>
    <row r="107" spans="1:9" x14ac:dyDescent="0.2">
      <c r="A107" s="4" t="s">
        <v>140</v>
      </c>
      <c r="B107" s="18" t="s">
        <v>27</v>
      </c>
      <c r="C107" s="19" t="s">
        <v>53</v>
      </c>
      <c r="D107" s="19" t="s">
        <v>53</v>
      </c>
      <c r="E107" s="19" t="s">
        <v>53</v>
      </c>
      <c r="F107" s="19" t="s">
        <v>53</v>
      </c>
      <c r="G107" s="19">
        <v>83</v>
      </c>
      <c r="H107" s="19">
        <v>2022</v>
      </c>
      <c r="I107" s="19" t="s">
        <v>52</v>
      </c>
    </row>
    <row r="108" spans="1:9" x14ac:dyDescent="0.2">
      <c r="A108" s="4" t="s">
        <v>140</v>
      </c>
      <c r="B108" s="2" t="s">
        <v>28</v>
      </c>
      <c r="C108" s="9" t="s">
        <v>53</v>
      </c>
      <c r="D108" s="9" t="s">
        <v>53</v>
      </c>
      <c r="E108" s="9" t="s">
        <v>53</v>
      </c>
      <c r="F108" s="9" t="s">
        <v>53</v>
      </c>
      <c r="G108" s="9">
        <v>74</v>
      </c>
      <c r="H108" s="9">
        <v>2022</v>
      </c>
      <c r="I108" s="9" t="s">
        <v>52</v>
      </c>
    </row>
    <row r="109" spans="1:9" x14ac:dyDescent="0.2">
      <c r="A109" s="4" t="s">
        <v>140</v>
      </c>
      <c r="B109" s="2" t="s">
        <v>29</v>
      </c>
      <c r="C109" s="9" t="s">
        <v>53</v>
      </c>
      <c r="D109" s="9" t="s">
        <v>53</v>
      </c>
      <c r="E109" s="9" t="s">
        <v>53</v>
      </c>
      <c r="F109" s="9" t="s">
        <v>53</v>
      </c>
      <c r="G109" s="9">
        <v>56</v>
      </c>
      <c r="H109" s="9">
        <v>2022</v>
      </c>
      <c r="I109" s="9" t="s">
        <v>52</v>
      </c>
    </row>
    <row r="110" spans="1:9" x14ac:dyDescent="0.2">
      <c r="A110" s="4" t="s">
        <v>140</v>
      </c>
      <c r="B110" s="2" t="s">
        <v>30</v>
      </c>
      <c r="C110" s="9" t="s">
        <v>53</v>
      </c>
      <c r="D110" s="9" t="s">
        <v>53</v>
      </c>
      <c r="E110" s="9" t="s">
        <v>53</v>
      </c>
      <c r="F110" s="9" t="s">
        <v>53</v>
      </c>
      <c r="G110" s="9">
        <v>73</v>
      </c>
      <c r="H110" s="9">
        <v>2022</v>
      </c>
      <c r="I110" s="9" t="s">
        <v>52</v>
      </c>
    </row>
    <row r="111" spans="1:9" x14ac:dyDescent="0.2">
      <c r="A111" s="4" t="s">
        <v>140</v>
      </c>
      <c r="B111" s="2" t="s">
        <v>31</v>
      </c>
      <c r="C111" s="9" t="s">
        <v>53</v>
      </c>
      <c r="D111" s="9" t="s">
        <v>53</v>
      </c>
      <c r="E111" s="9" t="s">
        <v>53</v>
      </c>
      <c r="F111" s="9" t="s">
        <v>53</v>
      </c>
      <c r="G111" s="9">
        <v>66</v>
      </c>
      <c r="H111" s="9">
        <v>2022</v>
      </c>
      <c r="I111" s="9" t="s">
        <v>52</v>
      </c>
    </row>
    <row r="112" spans="1:9" x14ac:dyDescent="0.2">
      <c r="A112" s="4" t="s">
        <v>140</v>
      </c>
      <c r="B112" s="2" t="s">
        <v>32</v>
      </c>
      <c r="C112" s="9" t="s">
        <v>53</v>
      </c>
      <c r="D112" s="9" t="s">
        <v>53</v>
      </c>
      <c r="E112" s="9" t="s">
        <v>53</v>
      </c>
      <c r="F112" s="9" t="s">
        <v>53</v>
      </c>
      <c r="G112" s="9">
        <v>75</v>
      </c>
      <c r="H112" s="9">
        <v>2022</v>
      </c>
      <c r="I112" s="9" t="s">
        <v>52</v>
      </c>
    </row>
    <row r="113" spans="1:9" x14ac:dyDescent="0.2">
      <c r="A113" s="4" t="s">
        <v>140</v>
      </c>
      <c r="B113" s="2" t="s">
        <v>33</v>
      </c>
      <c r="C113" s="9" t="s">
        <v>53</v>
      </c>
      <c r="D113" s="9" t="s">
        <v>53</v>
      </c>
      <c r="E113" s="9" t="s">
        <v>53</v>
      </c>
      <c r="F113" s="9" t="s">
        <v>53</v>
      </c>
      <c r="G113" s="9">
        <v>74</v>
      </c>
      <c r="H113" s="9">
        <v>2022</v>
      </c>
      <c r="I113" s="9" t="s">
        <v>52</v>
      </c>
    </row>
    <row r="114" spans="1:9" x14ac:dyDescent="0.2">
      <c r="A114" s="4" t="s">
        <v>140</v>
      </c>
      <c r="B114" s="2" t="s">
        <v>34</v>
      </c>
      <c r="C114" s="9" t="s">
        <v>53</v>
      </c>
      <c r="D114" s="9" t="s">
        <v>53</v>
      </c>
      <c r="E114" s="9" t="s">
        <v>53</v>
      </c>
      <c r="F114" s="9" t="s">
        <v>53</v>
      </c>
      <c r="G114" s="9">
        <v>102</v>
      </c>
      <c r="H114" s="9">
        <v>2022</v>
      </c>
      <c r="I114" s="9" t="s">
        <v>52</v>
      </c>
    </row>
    <row r="115" spans="1:9" x14ac:dyDescent="0.2">
      <c r="A115" s="4" t="s">
        <v>140</v>
      </c>
      <c r="B115" s="2" t="s">
        <v>35</v>
      </c>
      <c r="C115" s="9" t="s">
        <v>53</v>
      </c>
      <c r="D115" s="9" t="s">
        <v>53</v>
      </c>
      <c r="E115" s="9" t="s">
        <v>53</v>
      </c>
      <c r="F115" s="9" t="s">
        <v>53</v>
      </c>
      <c r="G115" s="9">
        <v>53</v>
      </c>
      <c r="H115" s="9">
        <v>2022</v>
      </c>
      <c r="I115" s="9" t="s">
        <v>52</v>
      </c>
    </row>
    <row r="116" spans="1:9" x14ac:dyDescent="0.2">
      <c r="A116" s="4" t="s">
        <v>140</v>
      </c>
      <c r="B116" s="2" t="s">
        <v>36</v>
      </c>
      <c r="C116" s="9" t="s">
        <v>53</v>
      </c>
      <c r="D116" s="9" t="s">
        <v>53</v>
      </c>
      <c r="E116" s="9" t="s">
        <v>53</v>
      </c>
      <c r="F116" s="9" t="s">
        <v>53</v>
      </c>
      <c r="G116" s="9">
        <v>108</v>
      </c>
      <c r="H116" s="9">
        <v>2022</v>
      </c>
      <c r="I116" s="9" t="s">
        <v>52</v>
      </c>
    </row>
    <row r="117" spans="1:9" x14ac:dyDescent="0.2">
      <c r="A117" s="4" t="s">
        <v>140</v>
      </c>
      <c r="B117" s="2" t="s">
        <v>37</v>
      </c>
      <c r="C117" s="9" t="s">
        <v>53</v>
      </c>
      <c r="D117" s="9" t="s">
        <v>53</v>
      </c>
      <c r="E117" s="9" t="s">
        <v>53</v>
      </c>
      <c r="F117" s="9" t="s">
        <v>53</v>
      </c>
      <c r="G117" s="9">
        <v>112</v>
      </c>
      <c r="H117" s="9">
        <v>2022</v>
      </c>
      <c r="I117" s="9" t="s">
        <v>52</v>
      </c>
    </row>
    <row r="118" spans="1:9" x14ac:dyDescent="0.2">
      <c r="A118" s="4" t="s">
        <v>140</v>
      </c>
      <c r="B118" s="2" t="s">
        <v>38</v>
      </c>
      <c r="C118" s="9" t="s">
        <v>53</v>
      </c>
      <c r="D118" s="9" t="s">
        <v>53</v>
      </c>
      <c r="E118" s="9" t="s">
        <v>53</v>
      </c>
      <c r="F118" s="9" t="s">
        <v>53</v>
      </c>
      <c r="G118" s="9">
        <v>57</v>
      </c>
      <c r="H118" s="9">
        <v>2022</v>
      </c>
      <c r="I118" s="9" t="s">
        <v>52</v>
      </c>
    </row>
    <row r="119" spans="1:9" x14ac:dyDescent="0.2">
      <c r="A119" s="4" t="s">
        <v>140</v>
      </c>
      <c r="B119" s="2" t="s">
        <v>39</v>
      </c>
      <c r="C119" s="9" t="s">
        <v>53</v>
      </c>
      <c r="D119" s="9" t="s">
        <v>53</v>
      </c>
      <c r="E119" s="9" t="s">
        <v>53</v>
      </c>
      <c r="F119" s="9" t="s">
        <v>53</v>
      </c>
      <c r="G119" s="9">
        <v>108</v>
      </c>
      <c r="H119" s="9">
        <v>2022</v>
      </c>
      <c r="I119" s="9" t="s">
        <v>52</v>
      </c>
    </row>
    <row r="120" spans="1:9" x14ac:dyDescent="0.2">
      <c r="A120" s="4" t="s">
        <v>140</v>
      </c>
      <c r="B120" s="2" t="s">
        <v>40</v>
      </c>
      <c r="C120" s="9" t="s">
        <v>53</v>
      </c>
      <c r="D120" s="9" t="s">
        <v>53</v>
      </c>
      <c r="E120" s="9" t="s">
        <v>53</v>
      </c>
      <c r="F120" s="9" t="s">
        <v>53</v>
      </c>
      <c r="G120" s="9">
        <v>43</v>
      </c>
      <c r="H120" s="9">
        <v>2022</v>
      </c>
      <c r="I120" s="9" t="s">
        <v>52</v>
      </c>
    </row>
    <row r="121" spans="1:9" x14ac:dyDescent="0.2">
      <c r="A121" s="4" t="s">
        <v>140</v>
      </c>
      <c r="B121" s="2" t="s">
        <v>41</v>
      </c>
      <c r="C121" s="9" t="s">
        <v>53</v>
      </c>
      <c r="D121" s="9" t="s">
        <v>53</v>
      </c>
      <c r="E121" s="9" t="s">
        <v>53</v>
      </c>
      <c r="F121" s="9" t="s">
        <v>53</v>
      </c>
      <c r="G121" s="9">
        <v>101</v>
      </c>
      <c r="H121" s="9">
        <v>2022</v>
      </c>
      <c r="I121" s="9" t="s">
        <v>52</v>
      </c>
    </row>
    <row r="122" spans="1:9" x14ac:dyDescent="0.2">
      <c r="A122" s="4" t="s">
        <v>140</v>
      </c>
      <c r="B122" s="2" t="s">
        <v>42</v>
      </c>
      <c r="C122" s="9" t="s">
        <v>53</v>
      </c>
      <c r="D122" s="9" t="s">
        <v>53</v>
      </c>
      <c r="E122" s="9" t="s">
        <v>53</v>
      </c>
      <c r="F122" s="9" t="s">
        <v>53</v>
      </c>
      <c r="G122" s="9">
        <v>82</v>
      </c>
      <c r="H122" s="9">
        <v>2022</v>
      </c>
      <c r="I122" s="9" t="s">
        <v>52</v>
      </c>
    </row>
    <row r="123" spans="1:9" x14ac:dyDescent="0.2">
      <c r="A123" s="4" t="s">
        <v>140</v>
      </c>
      <c r="B123" s="2" t="s">
        <v>43</v>
      </c>
      <c r="C123" s="9" t="s">
        <v>53</v>
      </c>
      <c r="D123" s="9" t="s">
        <v>53</v>
      </c>
      <c r="E123" s="9" t="s">
        <v>53</v>
      </c>
      <c r="F123" s="9" t="s">
        <v>53</v>
      </c>
      <c r="G123" s="9">
        <v>61</v>
      </c>
      <c r="H123" s="9">
        <v>2022</v>
      </c>
      <c r="I123" s="9" t="s">
        <v>52</v>
      </c>
    </row>
    <row r="124" spans="1:9" x14ac:dyDescent="0.2">
      <c r="A124" s="4" t="s">
        <v>140</v>
      </c>
      <c r="B124" s="2" t="s">
        <v>44</v>
      </c>
      <c r="C124" s="9" t="s">
        <v>53</v>
      </c>
      <c r="D124" s="9" t="s">
        <v>53</v>
      </c>
      <c r="E124" s="9" t="s">
        <v>53</v>
      </c>
      <c r="F124" s="9" t="s">
        <v>53</v>
      </c>
      <c r="G124" s="9">
        <v>51</v>
      </c>
      <c r="H124" s="9">
        <v>2022</v>
      </c>
      <c r="I124" s="9" t="s">
        <v>52</v>
      </c>
    </row>
    <row r="125" spans="1:9" x14ac:dyDescent="0.2">
      <c r="A125" s="4" t="s">
        <v>140</v>
      </c>
      <c r="B125" s="2" t="s">
        <v>45</v>
      </c>
      <c r="C125" s="9" t="s">
        <v>53</v>
      </c>
      <c r="D125" s="9" t="s">
        <v>53</v>
      </c>
      <c r="E125" s="9" t="s">
        <v>53</v>
      </c>
      <c r="F125" s="9" t="s">
        <v>53</v>
      </c>
      <c r="G125" s="9">
        <v>34</v>
      </c>
      <c r="H125" s="9">
        <v>2022</v>
      </c>
      <c r="I125" s="9" t="s">
        <v>52</v>
      </c>
    </row>
    <row r="126" spans="1:9" x14ac:dyDescent="0.2">
      <c r="A126" s="4" t="s">
        <v>140</v>
      </c>
      <c r="B126" s="2" t="s">
        <v>46</v>
      </c>
      <c r="C126" s="9" t="s">
        <v>53</v>
      </c>
      <c r="D126" s="9" t="s">
        <v>53</v>
      </c>
      <c r="E126" s="9" t="s">
        <v>53</v>
      </c>
      <c r="F126" s="9" t="s">
        <v>53</v>
      </c>
      <c r="G126" s="9">
        <v>70</v>
      </c>
      <c r="H126" s="9">
        <v>2022</v>
      </c>
      <c r="I126" s="9" t="s">
        <v>52</v>
      </c>
    </row>
    <row r="127" spans="1:9" x14ac:dyDescent="0.2">
      <c r="A127" s="4" t="s">
        <v>140</v>
      </c>
      <c r="B127" s="2" t="s">
        <v>47</v>
      </c>
      <c r="C127" s="9" t="s">
        <v>53</v>
      </c>
      <c r="D127" s="9" t="s">
        <v>53</v>
      </c>
      <c r="E127" s="9" t="s">
        <v>53</v>
      </c>
      <c r="F127" s="9" t="s">
        <v>53</v>
      </c>
      <c r="G127" s="9">
        <v>22</v>
      </c>
      <c r="H127" s="9">
        <v>2022</v>
      </c>
      <c r="I127" s="9" t="s">
        <v>52</v>
      </c>
    </row>
    <row r="128" spans="1:9" x14ac:dyDescent="0.2">
      <c r="A128" s="4" t="s">
        <v>140</v>
      </c>
      <c r="B128" s="18" t="s">
        <v>27</v>
      </c>
      <c r="C128" s="19">
        <v>2447</v>
      </c>
      <c r="D128" s="19">
        <v>2042</v>
      </c>
      <c r="E128" s="19">
        <v>538</v>
      </c>
      <c r="F128" s="19">
        <v>1504</v>
      </c>
      <c r="G128" s="19">
        <v>405</v>
      </c>
      <c r="H128" s="19">
        <v>2021</v>
      </c>
      <c r="I128" s="19" t="s">
        <v>49</v>
      </c>
    </row>
    <row r="129" spans="1:9" x14ac:dyDescent="0.2">
      <c r="A129" s="4" t="s">
        <v>140</v>
      </c>
      <c r="B129" s="2" t="s">
        <v>28</v>
      </c>
      <c r="C129" s="9">
        <v>2388</v>
      </c>
      <c r="D129" s="9">
        <v>1983</v>
      </c>
      <c r="E129" s="9">
        <v>663</v>
      </c>
      <c r="F129" s="9">
        <v>1320</v>
      </c>
      <c r="G129" s="9">
        <v>405</v>
      </c>
      <c r="H129" s="9">
        <v>2021</v>
      </c>
      <c r="I129" s="9" t="s">
        <v>49</v>
      </c>
    </row>
    <row r="130" spans="1:9" x14ac:dyDescent="0.2">
      <c r="A130" s="4" t="s">
        <v>140</v>
      </c>
      <c r="B130" s="2" t="s">
        <v>29</v>
      </c>
      <c r="C130" s="9">
        <v>2800</v>
      </c>
      <c r="D130" s="9">
        <v>2394</v>
      </c>
      <c r="E130" s="9">
        <v>748</v>
      </c>
      <c r="F130" s="9">
        <v>1646</v>
      </c>
      <c r="G130" s="9">
        <v>406</v>
      </c>
      <c r="H130" s="9">
        <v>2021</v>
      </c>
      <c r="I130" s="9" t="s">
        <v>49</v>
      </c>
    </row>
    <row r="131" spans="1:9" x14ac:dyDescent="0.2">
      <c r="A131" s="4" t="s">
        <v>140</v>
      </c>
      <c r="B131" s="2" t="s">
        <v>30</v>
      </c>
      <c r="C131" s="9">
        <v>2812</v>
      </c>
      <c r="D131" s="9">
        <v>2407</v>
      </c>
      <c r="E131" s="9">
        <v>765</v>
      </c>
      <c r="F131" s="9">
        <v>1642</v>
      </c>
      <c r="G131" s="9">
        <v>405</v>
      </c>
      <c r="H131" s="9">
        <v>2021</v>
      </c>
      <c r="I131" s="9" t="s">
        <v>49</v>
      </c>
    </row>
    <row r="132" spans="1:9" x14ac:dyDescent="0.2">
      <c r="A132" s="4" t="s">
        <v>140</v>
      </c>
      <c r="B132" s="2" t="s">
        <v>31</v>
      </c>
      <c r="C132" s="9">
        <v>2810</v>
      </c>
      <c r="D132" s="9">
        <v>2405</v>
      </c>
      <c r="E132" s="9">
        <v>697</v>
      </c>
      <c r="F132" s="9">
        <v>1708</v>
      </c>
      <c r="G132" s="9">
        <v>405</v>
      </c>
      <c r="H132" s="9">
        <v>2021</v>
      </c>
      <c r="I132" s="9" t="s">
        <v>49</v>
      </c>
    </row>
    <row r="133" spans="1:9" x14ac:dyDescent="0.2">
      <c r="A133" s="4" t="s">
        <v>140</v>
      </c>
      <c r="B133" s="2" t="s">
        <v>32</v>
      </c>
      <c r="C133" s="9">
        <v>2949</v>
      </c>
      <c r="D133" s="9">
        <v>2543</v>
      </c>
      <c r="E133" s="9">
        <v>777</v>
      </c>
      <c r="F133" s="9">
        <v>1766</v>
      </c>
      <c r="G133" s="9">
        <v>406</v>
      </c>
      <c r="H133" s="9">
        <v>2021</v>
      </c>
      <c r="I133" s="9" t="s">
        <v>49</v>
      </c>
    </row>
    <row r="134" spans="1:9" x14ac:dyDescent="0.2">
      <c r="A134" s="4" t="s">
        <v>140</v>
      </c>
      <c r="B134" s="2" t="s">
        <v>33</v>
      </c>
      <c r="C134" s="9">
        <v>2852</v>
      </c>
      <c r="D134" s="9">
        <v>2446</v>
      </c>
      <c r="E134" s="9">
        <v>773</v>
      </c>
      <c r="F134" s="9">
        <v>1673</v>
      </c>
      <c r="G134" s="9">
        <v>406</v>
      </c>
      <c r="H134" s="9">
        <v>2021</v>
      </c>
      <c r="I134" s="9" t="s">
        <v>49</v>
      </c>
    </row>
    <row r="135" spans="1:9" x14ac:dyDescent="0.2">
      <c r="A135" s="4" t="s">
        <v>140</v>
      </c>
      <c r="B135" s="2" t="s">
        <v>34</v>
      </c>
      <c r="C135" s="9">
        <v>3185</v>
      </c>
      <c r="D135" s="9">
        <v>2780</v>
      </c>
      <c r="E135" s="9">
        <v>930</v>
      </c>
      <c r="F135" s="9">
        <v>1850</v>
      </c>
      <c r="G135" s="9">
        <v>405</v>
      </c>
      <c r="H135" s="9">
        <v>2021</v>
      </c>
      <c r="I135" s="9" t="s">
        <v>49</v>
      </c>
    </row>
    <row r="136" spans="1:9" x14ac:dyDescent="0.2">
      <c r="A136" s="4" t="s">
        <v>140</v>
      </c>
      <c r="B136" s="2" t="s">
        <v>35</v>
      </c>
      <c r="C136" s="9">
        <v>3001</v>
      </c>
      <c r="D136" s="9">
        <v>2594</v>
      </c>
      <c r="E136" s="9">
        <v>743</v>
      </c>
      <c r="F136" s="9">
        <v>1851</v>
      </c>
      <c r="G136" s="9">
        <v>407</v>
      </c>
      <c r="H136" s="9">
        <v>2021</v>
      </c>
      <c r="I136" s="9" t="s">
        <v>49</v>
      </c>
    </row>
    <row r="137" spans="1:9" x14ac:dyDescent="0.2">
      <c r="A137" s="4" t="s">
        <v>140</v>
      </c>
      <c r="B137" s="2" t="s">
        <v>36</v>
      </c>
      <c r="C137" s="9">
        <v>2906</v>
      </c>
      <c r="D137" s="9">
        <v>2501</v>
      </c>
      <c r="E137" s="9">
        <v>944</v>
      </c>
      <c r="F137" s="9">
        <v>1557</v>
      </c>
      <c r="G137" s="9">
        <v>405</v>
      </c>
      <c r="H137" s="9">
        <v>2021</v>
      </c>
      <c r="I137" s="9" t="s">
        <v>49</v>
      </c>
    </row>
    <row r="138" spans="1:9" x14ac:dyDescent="0.2">
      <c r="A138" s="4" t="s">
        <v>140</v>
      </c>
      <c r="B138" s="2" t="s">
        <v>37</v>
      </c>
      <c r="C138" s="9">
        <v>2637</v>
      </c>
      <c r="D138" s="9">
        <v>2231</v>
      </c>
      <c r="E138" s="9">
        <v>702</v>
      </c>
      <c r="F138" s="9">
        <v>1529</v>
      </c>
      <c r="G138" s="9">
        <v>406</v>
      </c>
      <c r="H138" s="9">
        <v>2021</v>
      </c>
      <c r="I138" s="9" t="s">
        <v>49</v>
      </c>
    </row>
    <row r="139" spans="1:9" x14ac:dyDescent="0.2">
      <c r="A139" s="4" t="s">
        <v>140</v>
      </c>
      <c r="B139" s="2" t="s">
        <v>38</v>
      </c>
      <c r="C139" s="9">
        <v>3037</v>
      </c>
      <c r="D139" s="9">
        <v>2629</v>
      </c>
      <c r="E139" s="9">
        <v>756</v>
      </c>
      <c r="F139" s="9">
        <v>1873</v>
      </c>
      <c r="G139" s="9">
        <v>408</v>
      </c>
      <c r="H139" s="9">
        <v>2021</v>
      </c>
      <c r="I139" s="9" t="s">
        <v>49</v>
      </c>
    </row>
    <row r="140" spans="1:9" x14ac:dyDescent="0.2">
      <c r="A140" s="4" t="s">
        <v>140</v>
      </c>
      <c r="B140" s="2" t="s">
        <v>39</v>
      </c>
      <c r="C140" s="9">
        <v>3428</v>
      </c>
      <c r="D140" s="9">
        <v>3025</v>
      </c>
      <c r="E140" s="9">
        <v>929</v>
      </c>
      <c r="F140" s="9">
        <v>2096</v>
      </c>
      <c r="G140" s="9">
        <v>403</v>
      </c>
      <c r="H140" s="9">
        <v>2021</v>
      </c>
      <c r="I140" s="9" t="s">
        <v>49</v>
      </c>
    </row>
    <row r="141" spans="1:9" x14ac:dyDescent="0.2">
      <c r="A141" s="4" t="s">
        <v>140</v>
      </c>
      <c r="B141" s="2" t="s">
        <v>40</v>
      </c>
      <c r="C141" s="9">
        <v>2350</v>
      </c>
      <c r="D141" s="9">
        <v>1945</v>
      </c>
      <c r="E141" s="9">
        <v>692</v>
      </c>
      <c r="F141" s="9">
        <v>1253</v>
      </c>
      <c r="G141" s="9">
        <v>405</v>
      </c>
      <c r="H141" s="9">
        <v>2021</v>
      </c>
      <c r="I141" s="9" t="s">
        <v>49</v>
      </c>
    </row>
    <row r="142" spans="1:9" x14ac:dyDescent="0.2">
      <c r="A142" s="4" t="s">
        <v>140</v>
      </c>
      <c r="B142" s="2" t="s">
        <v>41</v>
      </c>
      <c r="C142" s="9">
        <v>2965</v>
      </c>
      <c r="D142" s="9">
        <v>2559</v>
      </c>
      <c r="E142" s="9">
        <v>845</v>
      </c>
      <c r="F142" s="9">
        <v>1714</v>
      </c>
      <c r="G142" s="9">
        <v>406</v>
      </c>
      <c r="H142" s="9">
        <v>2021</v>
      </c>
      <c r="I142" s="9" t="s">
        <v>49</v>
      </c>
    </row>
    <row r="143" spans="1:9" x14ac:dyDescent="0.2">
      <c r="A143" s="4" t="s">
        <v>140</v>
      </c>
      <c r="B143" s="2" t="s">
        <v>42</v>
      </c>
      <c r="C143" s="9">
        <v>2787</v>
      </c>
      <c r="D143" s="9">
        <v>2381</v>
      </c>
      <c r="E143" s="9">
        <v>764</v>
      </c>
      <c r="F143" s="9">
        <v>1617</v>
      </c>
      <c r="G143" s="9">
        <v>406</v>
      </c>
      <c r="H143" s="9">
        <v>2021</v>
      </c>
      <c r="I143" s="9" t="s">
        <v>49</v>
      </c>
    </row>
    <row r="144" spans="1:9" x14ac:dyDescent="0.2">
      <c r="A144" s="4" t="s">
        <v>140</v>
      </c>
      <c r="B144" s="2" t="s">
        <v>43</v>
      </c>
      <c r="C144" s="9">
        <v>2864</v>
      </c>
      <c r="D144" s="9">
        <v>2458</v>
      </c>
      <c r="E144" s="9">
        <v>775</v>
      </c>
      <c r="F144" s="9">
        <v>1683</v>
      </c>
      <c r="G144" s="9">
        <v>406</v>
      </c>
      <c r="H144" s="9">
        <v>2021</v>
      </c>
      <c r="I144" s="9" t="s">
        <v>49</v>
      </c>
    </row>
    <row r="145" spans="1:9" x14ac:dyDescent="0.2">
      <c r="A145" s="4" t="s">
        <v>140</v>
      </c>
      <c r="B145" s="2" t="s">
        <v>44</v>
      </c>
      <c r="C145" s="9">
        <v>2438</v>
      </c>
      <c r="D145" s="9">
        <v>2032</v>
      </c>
      <c r="E145" s="9">
        <v>611</v>
      </c>
      <c r="F145" s="9">
        <v>1421</v>
      </c>
      <c r="G145" s="9">
        <v>406</v>
      </c>
      <c r="H145" s="9">
        <v>2021</v>
      </c>
      <c r="I145" s="9" t="s">
        <v>49</v>
      </c>
    </row>
    <row r="146" spans="1:9" x14ac:dyDescent="0.2">
      <c r="A146" s="4" t="s">
        <v>140</v>
      </c>
      <c r="B146" s="2" t="s">
        <v>45</v>
      </c>
      <c r="C146" s="9">
        <v>2377</v>
      </c>
      <c r="D146" s="9">
        <v>1971</v>
      </c>
      <c r="E146" s="9">
        <v>645</v>
      </c>
      <c r="F146" s="9">
        <v>1326</v>
      </c>
      <c r="G146" s="9">
        <v>406</v>
      </c>
      <c r="H146" s="9">
        <v>2021</v>
      </c>
      <c r="I146" s="9" t="s">
        <v>49</v>
      </c>
    </row>
    <row r="147" spans="1:9" x14ac:dyDescent="0.2">
      <c r="A147" s="4" t="s">
        <v>140</v>
      </c>
      <c r="B147" s="2" t="s">
        <v>46</v>
      </c>
      <c r="C147" s="9">
        <v>2917</v>
      </c>
      <c r="D147" s="9">
        <v>2511</v>
      </c>
      <c r="E147" s="9">
        <v>799</v>
      </c>
      <c r="F147" s="9">
        <v>1712</v>
      </c>
      <c r="G147" s="9">
        <v>406</v>
      </c>
      <c r="H147" s="9">
        <v>2021</v>
      </c>
      <c r="I147" s="9" t="s">
        <v>49</v>
      </c>
    </row>
    <row r="148" spans="1:9" x14ac:dyDescent="0.2">
      <c r="A148" s="4" t="s">
        <v>140</v>
      </c>
      <c r="B148" s="2" t="s">
        <v>47</v>
      </c>
      <c r="C148" s="9">
        <v>2550</v>
      </c>
      <c r="D148" s="9">
        <v>2148</v>
      </c>
      <c r="E148" s="9">
        <v>630</v>
      </c>
      <c r="F148" s="9">
        <v>1518</v>
      </c>
      <c r="G148" s="9">
        <v>402</v>
      </c>
      <c r="H148" s="9">
        <v>2021</v>
      </c>
      <c r="I148" s="9" t="s">
        <v>49</v>
      </c>
    </row>
    <row r="149" spans="1:9" x14ac:dyDescent="0.2">
      <c r="A149" s="4" t="s">
        <v>140</v>
      </c>
      <c r="B149" s="18" t="s">
        <v>27</v>
      </c>
      <c r="C149" s="19">
        <v>1472</v>
      </c>
      <c r="D149" s="19">
        <v>1072</v>
      </c>
      <c r="E149" s="19">
        <v>390</v>
      </c>
      <c r="F149" s="19">
        <v>682</v>
      </c>
      <c r="G149" s="19">
        <v>400</v>
      </c>
      <c r="H149" s="19">
        <v>2019</v>
      </c>
      <c r="I149" s="19" t="s">
        <v>49</v>
      </c>
    </row>
    <row r="150" spans="1:9" x14ac:dyDescent="0.2">
      <c r="A150" s="4" t="s">
        <v>140</v>
      </c>
      <c r="B150" s="2" t="s">
        <v>28</v>
      </c>
      <c r="C150" s="9">
        <v>1218</v>
      </c>
      <c r="D150" s="9">
        <v>818</v>
      </c>
      <c r="E150" s="9">
        <v>261</v>
      </c>
      <c r="F150" s="9">
        <v>557</v>
      </c>
      <c r="G150" s="9">
        <v>400</v>
      </c>
      <c r="H150" s="9">
        <v>2019</v>
      </c>
      <c r="I150" s="9" t="s">
        <v>49</v>
      </c>
    </row>
    <row r="151" spans="1:9" x14ac:dyDescent="0.2">
      <c r="A151" s="4" t="s">
        <v>140</v>
      </c>
      <c r="B151" s="2" t="s">
        <v>29</v>
      </c>
      <c r="C151" s="9">
        <v>1241</v>
      </c>
      <c r="D151" s="9">
        <v>826</v>
      </c>
      <c r="E151" s="9">
        <v>352</v>
      </c>
      <c r="F151" s="9">
        <v>474</v>
      </c>
      <c r="G151" s="9">
        <v>415</v>
      </c>
      <c r="H151" s="9">
        <v>2019</v>
      </c>
      <c r="I151" s="9" t="s">
        <v>49</v>
      </c>
    </row>
    <row r="152" spans="1:9" x14ac:dyDescent="0.2">
      <c r="A152" s="4" t="s">
        <v>140</v>
      </c>
      <c r="B152" s="2" t="s">
        <v>30</v>
      </c>
      <c r="C152" s="9">
        <v>1499</v>
      </c>
      <c r="D152" s="9">
        <v>1098</v>
      </c>
      <c r="E152" s="9">
        <v>309</v>
      </c>
      <c r="F152" s="9">
        <v>789</v>
      </c>
      <c r="G152" s="9">
        <v>401</v>
      </c>
      <c r="H152" s="9">
        <v>2019</v>
      </c>
      <c r="I152" s="9" t="s">
        <v>49</v>
      </c>
    </row>
    <row r="153" spans="1:9" x14ac:dyDescent="0.2">
      <c r="A153" s="4" t="s">
        <v>140</v>
      </c>
      <c r="B153" s="2" t="s">
        <v>31</v>
      </c>
      <c r="C153" s="9">
        <v>2757</v>
      </c>
      <c r="D153" s="9">
        <v>2355</v>
      </c>
      <c r="E153" s="9">
        <v>589</v>
      </c>
      <c r="F153" s="9">
        <v>1766</v>
      </c>
      <c r="G153" s="9">
        <v>402</v>
      </c>
      <c r="H153" s="9">
        <v>2019</v>
      </c>
      <c r="I153" s="9" t="s">
        <v>49</v>
      </c>
    </row>
    <row r="154" spans="1:9" x14ac:dyDescent="0.2">
      <c r="A154" s="4" t="s">
        <v>140</v>
      </c>
      <c r="B154" s="2" t="s">
        <v>32</v>
      </c>
      <c r="C154" s="9">
        <v>1644</v>
      </c>
      <c r="D154" s="9">
        <v>1224</v>
      </c>
      <c r="E154" s="9">
        <v>398</v>
      </c>
      <c r="F154" s="9">
        <v>826</v>
      </c>
      <c r="G154" s="9">
        <v>420</v>
      </c>
      <c r="H154" s="9">
        <v>2019</v>
      </c>
      <c r="I154" s="9" t="s">
        <v>49</v>
      </c>
    </row>
    <row r="155" spans="1:9" x14ac:dyDescent="0.2">
      <c r="A155" s="4" t="s">
        <v>140</v>
      </c>
      <c r="B155" s="2" t="s">
        <v>33</v>
      </c>
      <c r="C155" s="9">
        <v>1661</v>
      </c>
      <c r="D155" s="9">
        <v>1248</v>
      </c>
      <c r="E155" s="9">
        <v>620</v>
      </c>
      <c r="F155" s="9">
        <v>628</v>
      </c>
      <c r="G155" s="9">
        <v>413</v>
      </c>
      <c r="H155" s="9">
        <v>2019</v>
      </c>
      <c r="I155" s="9" t="s">
        <v>49</v>
      </c>
    </row>
    <row r="156" spans="1:9" x14ac:dyDescent="0.2">
      <c r="A156" s="4" t="s">
        <v>140</v>
      </c>
      <c r="B156" s="2" t="s">
        <v>34</v>
      </c>
      <c r="C156" s="9">
        <v>2373</v>
      </c>
      <c r="D156" s="9">
        <v>1953</v>
      </c>
      <c r="E156" s="9">
        <v>315</v>
      </c>
      <c r="F156" s="9">
        <v>1638</v>
      </c>
      <c r="G156" s="9">
        <v>420</v>
      </c>
      <c r="H156" s="9">
        <v>2019</v>
      </c>
      <c r="I156" s="9" t="s">
        <v>49</v>
      </c>
    </row>
    <row r="157" spans="1:9" x14ac:dyDescent="0.2">
      <c r="A157" s="4" t="s">
        <v>140</v>
      </c>
      <c r="B157" s="2" t="s">
        <v>35</v>
      </c>
      <c r="C157" s="9">
        <v>3120</v>
      </c>
      <c r="D157" s="9">
        <v>2698</v>
      </c>
      <c r="E157" s="9">
        <v>790</v>
      </c>
      <c r="F157" s="9">
        <v>1908</v>
      </c>
      <c r="G157" s="9">
        <v>422</v>
      </c>
      <c r="H157" s="9">
        <v>2019</v>
      </c>
      <c r="I157" s="9" t="s">
        <v>49</v>
      </c>
    </row>
    <row r="158" spans="1:9" x14ac:dyDescent="0.2">
      <c r="A158" s="4" t="s">
        <v>140</v>
      </c>
      <c r="B158" s="2" t="s">
        <v>36</v>
      </c>
      <c r="C158" s="9">
        <v>2539</v>
      </c>
      <c r="D158" s="9">
        <v>2113</v>
      </c>
      <c r="E158" s="9">
        <v>824</v>
      </c>
      <c r="F158" s="9">
        <v>1289</v>
      </c>
      <c r="G158" s="9">
        <v>426</v>
      </c>
      <c r="H158" s="9">
        <v>2019</v>
      </c>
      <c r="I158" s="9" t="s">
        <v>49</v>
      </c>
    </row>
    <row r="159" spans="1:9" x14ac:dyDescent="0.2">
      <c r="A159" s="4" t="s">
        <v>140</v>
      </c>
      <c r="B159" s="2" t="s">
        <v>37</v>
      </c>
      <c r="C159" s="9">
        <v>1538</v>
      </c>
      <c r="D159" s="9">
        <v>1134</v>
      </c>
      <c r="E159" s="9">
        <v>475</v>
      </c>
      <c r="F159" s="9">
        <v>659</v>
      </c>
      <c r="G159" s="9">
        <v>404</v>
      </c>
      <c r="H159" s="9">
        <v>2019</v>
      </c>
      <c r="I159" s="9" t="s">
        <v>49</v>
      </c>
    </row>
    <row r="160" spans="1:9" x14ac:dyDescent="0.2">
      <c r="A160" s="4" t="s">
        <v>140</v>
      </c>
      <c r="B160" s="2" t="s">
        <v>38</v>
      </c>
      <c r="C160" s="9">
        <v>2387</v>
      </c>
      <c r="D160" s="9">
        <v>1986</v>
      </c>
      <c r="E160" s="9">
        <v>671</v>
      </c>
      <c r="F160" s="9">
        <v>1315</v>
      </c>
      <c r="G160" s="9">
        <v>401</v>
      </c>
      <c r="H160" s="9">
        <v>2019</v>
      </c>
      <c r="I160" s="9" t="s">
        <v>49</v>
      </c>
    </row>
    <row r="161" spans="1:9" x14ac:dyDescent="0.2">
      <c r="A161" s="4" t="s">
        <v>140</v>
      </c>
      <c r="B161" s="2" t="s">
        <v>39</v>
      </c>
      <c r="C161" s="9">
        <v>1522</v>
      </c>
      <c r="D161" s="9">
        <v>1121</v>
      </c>
      <c r="E161" s="9">
        <v>191</v>
      </c>
      <c r="F161" s="9">
        <v>930</v>
      </c>
      <c r="G161" s="9">
        <v>401</v>
      </c>
      <c r="H161" s="9">
        <v>2019</v>
      </c>
      <c r="I161" s="9" t="s">
        <v>49</v>
      </c>
    </row>
    <row r="162" spans="1:9" x14ac:dyDescent="0.2">
      <c r="A162" s="4" t="s">
        <v>140</v>
      </c>
      <c r="B162" s="2" t="s">
        <v>40</v>
      </c>
      <c r="C162" s="9">
        <v>2170</v>
      </c>
      <c r="D162" s="9">
        <v>1764</v>
      </c>
      <c r="E162" s="9">
        <v>1029</v>
      </c>
      <c r="F162" s="9">
        <v>735</v>
      </c>
      <c r="G162" s="9">
        <v>406</v>
      </c>
      <c r="H162" s="9">
        <v>2019</v>
      </c>
      <c r="I162" s="9" t="s">
        <v>49</v>
      </c>
    </row>
    <row r="163" spans="1:9" x14ac:dyDescent="0.2">
      <c r="A163" s="4" t="s">
        <v>140</v>
      </c>
      <c r="B163" s="2" t="s">
        <v>41</v>
      </c>
      <c r="C163" s="9">
        <v>1115</v>
      </c>
      <c r="D163" s="9">
        <v>708</v>
      </c>
      <c r="E163" s="9">
        <v>282</v>
      </c>
      <c r="F163" s="9">
        <v>426</v>
      </c>
      <c r="G163" s="9">
        <v>407</v>
      </c>
      <c r="H163" s="9">
        <v>2019</v>
      </c>
      <c r="I163" s="9" t="s">
        <v>49</v>
      </c>
    </row>
    <row r="164" spans="1:9" x14ac:dyDescent="0.2">
      <c r="A164" s="4" t="s">
        <v>140</v>
      </c>
      <c r="B164" s="2" t="s">
        <v>42</v>
      </c>
      <c r="C164" s="9">
        <v>1436</v>
      </c>
      <c r="D164" s="9">
        <v>1035</v>
      </c>
      <c r="E164" s="9">
        <v>282</v>
      </c>
      <c r="F164" s="9">
        <v>753</v>
      </c>
      <c r="G164" s="9">
        <v>401</v>
      </c>
      <c r="H164" s="9">
        <v>2019</v>
      </c>
      <c r="I164" s="9" t="s">
        <v>49</v>
      </c>
    </row>
    <row r="165" spans="1:9" x14ac:dyDescent="0.2">
      <c r="A165" s="4" t="s">
        <v>140</v>
      </c>
      <c r="B165" s="2" t="s">
        <v>43</v>
      </c>
      <c r="C165" s="9">
        <v>1481</v>
      </c>
      <c r="D165" s="9">
        <v>1080</v>
      </c>
      <c r="E165" s="9">
        <v>289</v>
      </c>
      <c r="F165" s="9">
        <v>791</v>
      </c>
      <c r="G165" s="9">
        <v>401</v>
      </c>
      <c r="H165" s="9">
        <v>2019</v>
      </c>
      <c r="I165" s="9" t="s">
        <v>49</v>
      </c>
    </row>
    <row r="166" spans="1:9" x14ac:dyDescent="0.2">
      <c r="A166" s="4" t="s">
        <v>140</v>
      </c>
      <c r="B166" s="2" t="s">
        <v>44</v>
      </c>
      <c r="C166" s="9">
        <v>2061</v>
      </c>
      <c r="D166" s="9">
        <v>1641</v>
      </c>
      <c r="E166" s="9">
        <v>486</v>
      </c>
      <c r="F166" s="9">
        <v>1155</v>
      </c>
      <c r="G166" s="9">
        <v>420</v>
      </c>
      <c r="H166" s="9">
        <v>2019</v>
      </c>
      <c r="I166" s="9" t="s">
        <v>49</v>
      </c>
    </row>
    <row r="167" spans="1:9" x14ac:dyDescent="0.2">
      <c r="A167" s="4" t="s">
        <v>140</v>
      </c>
      <c r="B167" s="2" t="s">
        <v>45</v>
      </c>
      <c r="C167" s="9">
        <v>1271</v>
      </c>
      <c r="D167" s="9">
        <v>857</v>
      </c>
      <c r="E167" s="9">
        <v>321</v>
      </c>
      <c r="F167" s="9">
        <v>536</v>
      </c>
      <c r="G167" s="9">
        <v>414</v>
      </c>
      <c r="H167" s="9">
        <v>2019</v>
      </c>
      <c r="I167" s="9" t="s">
        <v>49</v>
      </c>
    </row>
    <row r="168" spans="1:9" x14ac:dyDescent="0.2">
      <c r="A168" s="4" t="s">
        <v>140</v>
      </c>
      <c r="B168" s="2" t="s">
        <v>46</v>
      </c>
      <c r="C168" s="9">
        <v>2131</v>
      </c>
      <c r="D168" s="9">
        <v>1727</v>
      </c>
      <c r="E168" s="9">
        <v>482</v>
      </c>
      <c r="F168" s="9">
        <v>1245</v>
      </c>
      <c r="G168" s="9">
        <v>404</v>
      </c>
      <c r="H168" s="9">
        <v>2019</v>
      </c>
      <c r="I168" s="9" t="s">
        <v>49</v>
      </c>
    </row>
    <row r="169" spans="1:9" x14ac:dyDescent="0.2">
      <c r="A169" s="4" t="s">
        <v>140</v>
      </c>
      <c r="B169" s="2" t="s">
        <v>47</v>
      </c>
      <c r="C169" s="9">
        <v>1062</v>
      </c>
      <c r="D169" s="9">
        <v>662</v>
      </c>
      <c r="E169" s="9">
        <v>183</v>
      </c>
      <c r="F169" s="9">
        <v>479</v>
      </c>
      <c r="G169" s="9">
        <v>400</v>
      </c>
      <c r="H169" s="9">
        <v>2019</v>
      </c>
      <c r="I169" s="9" t="s">
        <v>49</v>
      </c>
    </row>
    <row r="170" spans="1:9" x14ac:dyDescent="0.2">
      <c r="A170" s="4" t="s">
        <v>140</v>
      </c>
      <c r="B170" s="18" t="s">
        <v>27</v>
      </c>
      <c r="C170" s="20">
        <v>354</v>
      </c>
      <c r="D170" s="20">
        <v>211</v>
      </c>
      <c r="E170" s="20">
        <v>82</v>
      </c>
      <c r="F170" s="20">
        <f>D170-E170</f>
        <v>129</v>
      </c>
      <c r="G170" s="19">
        <v>143</v>
      </c>
      <c r="H170" s="19">
        <v>2017</v>
      </c>
      <c r="I170" s="19" t="s">
        <v>49</v>
      </c>
    </row>
    <row r="171" spans="1:9" x14ac:dyDescent="0.2">
      <c r="A171" s="4" t="s">
        <v>140</v>
      </c>
      <c r="B171" s="2" t="s">
        <v>28</v>
      </c>
      <c r="C171" s="21">
        <v>466</v>
      </c>
      <c r="D171" s="21">
        <v>323</v>
      </c>
      <c r="E171" s="21">
        <v>97</v>
      </c>
      <c r="F171" s="21">
        <f>D171-E171</f>
        <v>226</v>
      </c>
      <c r="G171" s="9">
        <v>143</v>
      </c>
      <c r="H171" s="9">
        <v>2017</v>
      </c>
      <c r="I171" s="9" t="s">
        <v>49</v>
      </c>
    </row>
    <row r="172" spans="1:9" x14ac:dyDescent="0.2">
      <c r="A172" s="4" t="s">
        <v>140</v>
      </c>
      <c r="B172" s="2" t="s">
        <v>29</v>
      </c>
      <c r="C172" s="21">
        <v>529</v>
      </c>
      <c r="D172" s="21">
        <v>386</v>
      </c>
      <c r="E172" s="21">
        <v>275</v>
      </c>
      <c r="F172" s="21">
        <f t="shared" ref="F172:F235" si="0">D172-E172</f>
        <v>111</v>
      </c>
      <c r="G172" s="9">
        <v>143</v>
      </c>
      <c r="H172" s="9">
        <v>2017</v>
      </c>
      <c r="I172" s="9" t="s">
        <v>49</v>
      </c>
    </row>
    <row r="173" spans="1:9" x14ac:dyDescent="0.2">
      <c r="A173" s="4" t="s">
        <v>140</v>
      </c>
      <c r="B173" s="2" t="s">
        <v>30</v>
      </c>
      <c r="C173" s="21">
        <v>450</v>
      </c>
      <c r="D173" s="21">
        <v>307</v>
      </c>
      <c r="E173" s="21">
        <v>206</v>
      </c>
      <c r="F173" s="21">
        <f t="shared" si="0"/>
        <v>101</v>
      </c>
      <c r="G173" s="9">
        <v>143</v>
      </c>
      <c r="H173" s="9">
        <v>2017</v>
      </c>
      <c r="I173" s="9" t="s">
        <v>49</v>
      </c>
    </row>
    <row r="174" spans="1:9" x14ac:dyDescent="0.2">
      <c r="A174" s="4" t="s">
        <v>140</v>
      </c>
      <c r="B174" s="2" t="s">
        <v>31</v>
      </c>
      <c r="C174" s="21">
        <v>349</v>
      </c>
      <c r="D174" s="21">
        <v>206</v>
      </c>
      <c r="E174" s="21">
        <v>117</v>
      </c>
      <c r="F174" s="21">
        <f t="shared" si="0"/>
        <v>89</v>
      </c>
      <c r="G174" s="9">
        <v>143</v>
      </c>
      <c r="H174" s="9">
        <v>2017</v>
      </c>
      <c r="I174" s="9" t="s">
        <v>49</v>
      </c>
    </row>
    <row r="175" spans="1:9" x14ac:dyDescent="0.2">
      <c r="A175" s="4" t="s">
        <v>140</v>
      </c>
      <c r="B175" s="2" t="s">
        <v>32</v>
      </c>
      <c r="C175" s="21">
        <v>301</v>
      </c>
      <c r="D175" s="21">
        <v>158</v>
      </c>
      <c r="E175" s="21">
        <v>49</v>
      </c>
      <c r="F175" s="21">
        <f t="shared" si="0"/>
        <v>109</v>
      </c>
      <c r="G175" s="9">
        <v>143</v>
      </c>
      <c r="H175" s="9">
        <v>2017</v>
      </c>
      <c r="I175" s="9" t="s">
        <v>49</v>
      </c>
    </row>
    <row r="176" spans="1:9" x14ac:dyDescent="0.2">
      <c r="A176" s="4" t="s">
        <v>140</v>
      </c>
      <c r="B176" s="2" t="s">
        <v>33</v>
      </c>
      <c r="C176" s="21">
        <v>377</v>
      </c>
      <c r="D176" s="21">
        <v>234</v>
      </c>
      <c r="E176" s="21">
        <v>155</v>
      </c>
      <c r="F176" s="21">
        <f t="shared" si="0"/>
        <v>79</v>
      </c>
      <c r="G176" s="9">
        <v>143</v>
      </c>
      <c r="H176" s="9">
        <v>2017</v>
      </c>
      <c r="I176" s="9" t="s">
        <v>49</v>
      </c>
    </row>
    <row r="177" spans="1:9" x14ac:dyDescent="0.2">
      <c r="A177" s="4" t="s">
        <v>140</v>
      </c>
      <c r="B177" s="2" t="s">
        <v>34</v>
      </c>
      <c r="C177" s="21">
        <v>351</v>
      </c>
      <c r="D177" s="21">
        <v>208</v>
      </c>
      <c r="E177" s="21">
        <v>104</v>
      </c>
      <c r="F177" s="21">
        <f t="shared" si="0"/>
        <v>104</v>
      </c>
      <c r="G177" s="9">
        <v>143</v>
      </c>
      <c r="H177" s="9">
        <v>2017</v>
      </c>
      <c r="I177" s="9" t="s">
        <v>49</v>
      </c>
    </row>
    <row r="178" spans="1:9" x14ac:dyDescent="0.2">
      <c r="A178" s="4" t="s">
        <v>140</v>
      </c>
      <c r="B178" s="2" t="s">
        <v>35</v>
      </c>
      <c r="C178" s="21">
        <v>309</v>
      </c>
      <c r="D178" s="21">
        <v>166</v>
      </c>
      <c r="E178" s="21">
        <v>88</v>
      </c>
      <c r="F178" s="21">
        <f t="shared" si="0"/>
        <v>78</v>
      </c>
      <c r="G178" s="9">
        <v>143</v>
      </c>
      <c r="H178" s="9">
        <v>2017</v>
      </c>
      <c r="I178" s="9" t="s">
        <v>49</v>
      </c>
    </row>
    <row r="179" spans="1:9" x14ac:dyDescent="0.2">
      <c r="A179" s="4" t="s">
        <v>140</v>
      </c>
      <c r="B179" s="2" t="s">
        <v>36</v>
      </c>
      <c r="C179" s="21">
        <v>852</v>
      </c>
      <c r="D179" s="21">
        <v>709</v>
      </c>
      <c r="E179" s="21">
        <v>575</v>
      </c>
      <c r="F179" s="21">
        <f t="shared" si="0"/>
        <v>134</v>
      </c>
      <c r="G179" s="9">
        <v>143</v>
      </c>
      <c r="H179" s="9">
        <v>2017</v>
      </c>
      <c r="I179" s="9" t="s">
        <v>49</v>
      </c>
    </row>
    <row r="180" spans="1:9" x14ac:dyDescent="0.2">
      <c r="A180" s="4" t="s">
        <v>140</v>
      </c>
      <c r="B180" s="2" t="s">
        <v>37</v>
      </c>
      <c r="C180" s="21">
        <v>581</v>
      </c>
      <c r="D180" s="21">
        <v>438</v>
      </c>
      <c r="E180" s="21">
        <v>316</v>
      </c>
      <c r="F180" s="21">
        <f t="shared" si="0"/>
        <v>122</v>
      </c>
      <c r="G180" s="9">
        <v>143</v>
      </c>
      <c r="H180" s="9">
        <v>2017</v>
      </c>
      <c r="I180" s="9" t="s">
        <v>49</v>
      </c>
    </row>
    <row r="181" spans="1:9" x14ac:dyDescent="0.2">
      <c r="A181" s="4" t="s">
        <v>140</v>
      </c>
      <c r="B181" s="2" t="s">
        <v>38</v>
      </c>
      <c r="C181" s="21">
        <v>628</v>
      </c>
      <c r="D181" s="21">
        <v>485</v>
      </c>
      <c r="E181" s="21">
        <v>282</v>
      </c>
      <c r="F181" s="21">
        <f t="shared" si="0"/>
        <v>203</v>
      </c>
      <c r="G181" s="9">
        <v>143</v>
      </c>
      <c r="H181" s="9">
        <v>2017</v>
      </c>
      <c r="I181" s="9" t="s">
        <v>49</v>
      </c>
    </row>
    <row r="182" spans="1:9" x14ac:dyDescent="0.2">
      <c r="A182" s="4" t="s">
        <v>140</v>
      </c>
      <c r="B182" s="2" t="s">
        <v>39</v>
      </c>
      <c r="C182" s="21">
        <v>543</v>
      </c>
      <c r="D182" s="21">
        <v>400</v>
      </c>
      <c r="E182" s="21">
        <v>242</v>
      </c>
      <c r="F182" s="21">
        <f t="shared" si="0"/>
        <v>158</v>
      </c>
      <c r="G182" s="9">
        <v>143</v>
      </c>
      <c r="H182" s="9">
        <v>2017</v>
      </c>
      <c r="I182" s="9" t="s">
        <v>49</v>
      </c>
    </row>
    <row r="183" spans="1:9" x14ac:dyDescent="0.2">
      <c r="A183" s="4" t="s">
        <v>140</v>
      </c>
      <c r="B183" s="2" t="s">
        <v>40</v>
      </c>
      <c r="C183" s="21">
        <v>721</v>
      </c>
      <c r="D183" s="21">
        <v>578</v>
      </c>
      <c r="E183" s="21">
        <v>468</v>
      </c>
      <c r="F183" s="21">
        <f t="shared" si="0"/>
        <v>110</v>
      </c>
      <c r="G183" s="9">
        <v>143</v>
      </c>
      <c r="H183" s="9">
        <v>2017</v>
      </c>
      <c r="I183" s="9" t="s">
        <v>49</v>
      </c>
    </row>
    <row r="184" spans="1:9" x14ac:dyDescent="0.2">
      <c r="A184" s="4" t="s">
        <v>140</v>
      </c>
      <c r="B184" s="2" t="s">
        <v>41</v>
      </c>
      <c r="C184" s="21">
        <v>564</v>
      </c>
      <c r="D184" s="21">
        <v>421</v>
      </c>
      <c r="E184" s="21">
        <v>289</v>
      </c>
      <c r="F184" s="21">
        <f t="shared" si="0"/>
        <v>132</v>
      </c>
      <c r="G184" s="9">
        <v>143</v>
      </c>
      <c r="H184" s="9">
        <v>2017</v>
      </c>
      <c r="I184" s="9" t="s">
        <v>49</v>
      </c>
    </row>
    <row r="185" spans="1:9" x14ac:dyDescent="0.2">
      <c r="A185" s="4" t="s">
        <v>140</v>
      </c>
      <c r="B185" s="2" t="s">
        <v>42</v>
      </c>
      <c r="C185" s="21">
        <v>454</v>
      </c>
      <c r="D185" s="21">
        <v>311</v>
      </c>
      <c r="E185" s="21">
        <v>276</v>
      </c>
      <c r="F185" s="21">
        <f t="shared" si="0"/>
        <v>35</v>
      </c>
      <c r="G185" s="9">
        <v>143</v>
      </c>
      <c r="H185" s="9">
        <v>2017</v>
      </c>
      <c r="I185" s="9" t="s">
        <v>49</v>
      </c>
    </row>
    <row r="186" spans="1:9" x14ac:dyDescent="0.2">
      <c r="A186" s="4" t="s">
        <v>140</v>
      </c>
      <c r="B186" s="2" t="s">
        <v>43</v>
      </c>
      <c r="C186" s="21">
        <v>345</v>
      </c>
      <c r="D186" s="21">
        <v>202</v>
      </c>
      <c r="E186" s="21">
        <v>92</v>
      </c>
      <c r="F186" s="21">
        <f t="shared" si="0"/>
        <v>110</v>
      </c>
      <c r="G186" s="9">
        <v>143</v>
      </c>
      <c r="H186" s="9">
        <v>2017</v>
      </c>
      <c r="I186" s="9" t="s">
        <v>49</v>
      </c>
    </row>
    <row r="187" spans="1:9" x14ac:dyDescent="0.2">
      <c r="A187" s="4" t="s">
        <v>140</v>
      </c>
      <c r="B187" s="2" t="s">
        <v>44</v>
      </c>
      <c r="C187" s="21">
        <v>508</v>
      </c>
      <c r="D187" s="21">
        <v>365</v>
      </c>
      <c r="E187" s="21">
        <v>208</v>
      </c>
      <c r="F187" s="21">
        <f t="shared" si="0"/>
        <v>157</v>
      </c>
      <c r="G187" s="9">
        <v>143</v>
      </c>
      <c r="H187" s="9">
        <v>2017</v>
      </c>
      <c r="I187" s="9" t="s">
        <v>49</v>
      </c>
    </row>
    <row r="188" spans="1:9" x14ac:dyDescent="0.2">
      <c r="A188" s="4" t="s">
        <v>140</v>
      </c>
      <c r="B188" s="2" t="s">
        <v>45</v>
      </c>
      <c r="C188" s="21">
        <v>333</v>
      </c>
      <c r="D188" s="21">
        <v>190</v>
      </c>
      <c r="E188" s="21">
        <v>135</v>
      </c>
      <c r="F188" s="21">
        <f t="shared" si="0"/>
        <v>55</v>
      </c>
      <c r="G188" s="9">
        <v>143</v>
      </c>
      <c r="H188" s="9">
        <v>2017</v>
      </c>
      <c r="I188" s="9" t="s">
        <v>49</v>
      </c>
    </row>
    <row r="189" spans="1:9" x14ac:dyDescent="0.2">
      <c r="A189" s="4" t="s">
        <v>140</v>
      </c>
      <c r="B189" s="2" t="s">
        <v>46</v>
      </c>
      <c r="C189" s="21">
        <v>337</v>
      </c>
      <c r="D189" s="21">
        <v>194</v>
      </c>
      <c r="E189" s="21">
        <v>136</v>
      </c>
      <c r="F189" s="21">
        <f t="shared" si="0"/>
        <v>58</v>
      </c>
      <c r="G189" s="9">
        <v>143</v>
      </c>
      <c r="H189" s="9">
        <v>2017</v>
      </c>
      <c r="I189" s="9" t="s">
        <v>49</v>
      </c>
    </row>
    <row r="190" spans="1:9" x14ac:dyDescent="0.2">
      <c r="A190" s="4" t="s">
        <v>140</v>
      </c>
      <c r="B190" s="2" t="s">
        <v>47</v>
      </c>
      <c r="C190" s="21">
        <v>292</v>
      </c>
      <c r="D190" s="21">
        <v>149</v>
      </c>
      <c r="E190" s="21">
        <v>73</v>
      </c>
      <c r="F190" s="21">
        <f t="shared" si="0"/>
        <v>76</v>
      </c>
      <c r="G190" s="9">
        <v>143</v>
      </c>
      <c r="H190" s="9">
        <v>2017</v>
      </c>
      <c r="I190" s="9" t="s">
        <v>49</v>
      </c>
    </row>
    <row r="191" spans="1:9" x14ac:dyDescent="0.2">
      <c r="A191" s="4" t="s">
        <v>140</v>
      </c>
      <c r="B191" s="18" t="s">
        <v>27</v>
      </c>
      <c r="C191" s="20">
        <v>1936</v>
      </c>
      <c r="D191" s="20">
        <v>1537</v>
      </c>
      <c r="E191" s="20">
        <v>834</v>
      </c>
      <c r="F191" s="20">
        <f t="shared" si="0"/>
        <v>703</v>
      </c>
      <c r="G191" s="20">
        <v>399</v>
      </c>
      <c r="H191" s="19">
        <v>2016</v>
      </c>
      <c r="I191" s="19" t="s">
        <v>49</v>
      </c>
    </row>
    <row r="192" spans="1:9" x14ac:dyDescent="0.2">
      <c r="A192" s="4" t="s">
        <v>140</v>
      </c>
      <c r="B192" s="2" t="s">
        <v>28</v>
      </c>
      <c r="C192" s="21">
        <v>2446</v>
      </c>
      <c r="D192" s="21">
        <v>2047</v>
      </c>
      <c r="E192" s="21">
        <v>976</v>
      </c>
      <c r="F192" s="21">
        <f t="shared" si="0"/>
        <v>1071</v>
      </c>
      <c r="G192" s="21">
        <v>399</v>
      </c>
      <c r="H192" s="9">
        <v>2016</v>
      </c>
      <c r="I192" s="9" t="s">
        <v>49</v>
      </c>
    </row>
    <row r="193" spans="1:9" x14ac:dyDescent="0.2">
      <c r="A193" s="4" t="s">
        <v>140</v>
      </c>
      <c r="B193" s="2" t="s">
        <v>29</v>
      </c>
      <c r="C193" s="21">
        <v>3167</v>
      </c>
      <c r="D193" s="21">
        <v>2768</v>
      </c>
      <c r="E193" s="21">
        <v>1218</v>
      </c>
      <c r="F193" s="21">
        <f t="shared" si="0"/>
        <v>1550</v>
      </c>
      <c r="G193" s="21">
        <v>399</v>
      </c>
      <c r="H193" s="9">
        <v>2016</v>
      </c>
      <c r="I193" s="9" t="s">
        <v>49</v>
      </c>
    </row>
    <row r="194" spans="1:9" x14ac:dyDescent="0.2">
      <c r="A194" s="4" t="s">
        <v>140</v>
      </c>
      <c r="B194" s="2" t="s">
        <v>30</v>
      </c>
      <c r="C194" s="21">
        <v>2020</v>
      </c>
      <c r="D194" s="21">
        <v>1621</v>
      </c>
      <c r="E194" s="21">
        <v>720</v>
      </c>
      <c r="F194" s="21">
        <f t="shared" si="0"/>
        <v>901</v>
      </c>
      <c r="G194" s="21">
        <v>399</v>
      </c>
      <c r="H194" s="9">
        <v>2016</v>
      </c>
      <c r="I194" s="9" t="s">
        <v>49</v>
      </c>
    </row>
    <row r="195" spans="1:9" x14ac:dyDescent="0.2">
      <c r="A195" s="4" t="s">
        <v>140</v>
      </c>
      <c r="B195" s="2" t="s">
        <v>31</v>
      </c>
      <c r="C195" s="21">
        <v>2041</v>
      </c>
      <c r="D195" s="21">
        <v>1623</v>
      </c>
      <c r="E195" s="21">
        <v>567</v>
      </c>
      <c r="F195" s="21">
        <f t="shared" si="0"/>
        <v>1056</v>
      </c>
      <c r="G195" s="21">
        <v>418</v>
      </c>
      <c r="H195" s="9">
        <v>2016</v>
      </c>
      <c r="I195" s="9" t="s">
        <v>49</v>
      </c>
    </row>
    <row r="196" spans="1:9" x14ac:dyDescent="0.2">
      <c r="A196" s="4" t="s">
        <v>140</v>
      </c>
      <c r="B196" s="2" t="s">
        <v>32</v>
      </c>
      <c r="C196" s="21">
        <v>3887</v>
      </c>
      <c r="D196" s="21">
        <v>3488</v>
      </c>
      <c r="E196" s="21">
        <v>2188</v>
      </c>
      <c r="F196" s="21">
        <f t="shared" si="0"/>
        <v>1300</v>
      </c>
      <c r="G196" s="21">
        <v>399</v>
      </c>
      <c r="H196" s="9">
        <v>2016</v>
      </c>
      <c r="I196" s="9" t="s">
        <v>49</v>
      </c>
    </row>
    <row r="197" spans="1:9" x14ac:dyDescent="0.2">
      <c r="A197" s="4" t="s">
        <v>140</v>
      </c>
      <c r="B197" s="2" t="s">
        <v>33</v>
      </c>
      <c r="C197" s="21">
        <v>3864</v>
      </c>
      <c r="D197" s="21">
        <v>3465</v>
      </c>
      <c r="E197" s="21">
        <v>2107</v>
      </c>
      <c r="F197" s="21">
        <f t="shared" si="0"/>
        <v>1358</v>
      </c>
      <c r="G197" s="21">
        <v>399</v>
      </c>
      <c r="H197" s="9">
        <v>2016</v>
      </c>
      <c r="I197" s="9" t="s">
        <v>49</v>
      </c>
    </row>
    <row r="198" spans="1:9" x14ac:dyDescent="0.2">
      <c r="A198" s="4" t="s">
        <v>140</v>
      </c>
      <c r="B198" s="2" t="s">
        <v>34</v>
      </c>
      <c r="C198" s="21">
        <v>1473</v>
      </c>
      <c r="D198" s="21">
        <v>1055</v>
      </c>
      <c r="E198" s="21">
        <v>383</v>
      </c>
      <c r="F198" s="21">
        <f t="shared" si="0"/>
        <v>672</v>
      </c>
      <c r="G198" s="21">
        <v>418</v>
      </c>
      <c r="H198" s="9">
        <v>2016</v>
      </c>
      <c r="I198" s="9" t="s">
        <v>49</v>
      </c>
    </row>
    <row r="199" spans="1:9" x14ac:dyDescent="0.2">
      <c r="A199" s="4" t="s">
        <v>140</v>
      </c>
      <c r="B199" s="2" t="s">
        <v>35</v>
      </c>
      <c r="C199" s="21">
        <v>2015</v>
      </c>
      <c r="D199" s="21">
        <v>1595</v>
      </c>
      <c r="E199" s="21">
        <v>590</v>
      </c>
      <c r="F199" s="21">
        <f t="shared" si="0"/>
        <v>1005</v>
      </c>
      <c r="G199" s="21">
        <v>420</v>
      </c>
      <c r="H199" s="9">
        <v>2016</v>
      </c>
      <c r="I199" s="9" t="s">
        <v>49</v>
      </c>
    </row>
    <row r="200" spans="1:9" x14ac:dyDescent="0.2">
      <c r="A200" s="4" t="s">
        <v>140</v>
      </c>
      <c r="B200" s="2" t="s">
        <v>36</v>
      </c>
      <c r="C200" s="21">
        <v>2997</v>
      </c>
      <c r="D200" s="21">
        <v>2579</v>
      </c>
      <c r="E200" s="21">
        <v>1827</v>
      </c>
      <c r="F200" s="21">
        <f t="shared" si="0"/>
        <v>752</v>
      </c>
      <c r="G200" s="21">
        <v>418</v>
      </c>
      <c r="H200" s="9">
        <v>2016</v>
      </c>
      <c r="I200" s="9" t="s">
        <v>49</v>
      </c>
    </row>
    <row r="201" spans="1:9" x14ac:dyDescent="0.2">
      <c r="A201" s="4" t="s">
        <v>140</v>
      </c>
      <c r="B201" s="2" t="s">
        <v>37</v>
      </c>
      <c r="C201" s="21">
        <v>3340</v>
      </c>
      <c r="D201" s="21">
        <v>2903</v>
      </c>
      <c r="E201" s="21">
        <v>2036</v>
      </c>
      <c r="F201" s="21">
        <f t="shared" si="0"/>
        <v>867</v>
      </c>
      <c r="G201" s="21">
        <v>437</v>
      </c>
      <c r="H201" s="9">
        <v>2016</v>
      </c>
      <c r="I201" s="9" t="s">
        <v>49</v>
      </c>
    </row>
    <row r="202" spans="1:9" x14ac:dyDescent="0.2">
      <c r="A202" s="4" t="s">
        <v>140</v>
      </c>
      <c r="B202" s="2" t="s">
        <v>38</v>
      </c>
      <c r="C202" s="21">
        <v>2439</v>
      </c>
      <c r="D202" s="21">
        <v>2040</v>
      </c>
      <c r="E202" s="21">
        <v>1211</v>
      </c>
      <c r="F202" s="21">
        <f t="shared" si="0"/>
        <v>829</v>
      </c>
      <c r="G202" s="21">
        <v>399</v>
      </c>
      <c r="H202" s="9">
        <v>2016</v>
      </c>
      <c r="I202" s="9" t="s">
        <v>49</v>
      </c>
    </row>
    <row r="203" spans="1:9" x14ac:dyDescent="0.2">
      <c r="A203" s="4" t="s">
        <v>140</v>
      </c>
      <c r="B203" s="2" t="s">
        <v>39</v>
      </c>
      <c r="C203" s="21">
        <v>1513</v>
      </c>
      <c r="D203" s="21">
        <v>1095</v>
      </c>
      <c r="E203" s="21">
        <v>654</v>
      </c>
      <c r="F203" s="21">
        <f t="shared" si="0"/>
        <v>441</v>
      </c>
      <c r="G203" s="21">
        <v>418</v>
      </c>
      <c r="H203" s="9">
        <v>2016</v>
      </c>
      <c r="I203" s="9" t="s">
        <v>49</v>
      </c>
    </row>
    <row r="204" spans="1:9" x14ac:dyDescent="0.2">
      <c r="A204" s="4" t="s">
        <v>140</v>
      </c>
      <c r="B204" s="2" t="s">
        <v>40</v>
      </c>
      <c r="C204" s="21">
        <v>4429</v>
      </c>
      <c r="D204" s="21">
        <v>4030</v>
      </c>
      <c r="E204" s="21">
        <v>2336</v>
      </c>
      <c r="F204" s="21">
        <f t="shared" si="0"/>
        <v>1694</v>
      </c>
      <c r="G204" s="21">
        <v>399</v>
      </c>
      <c r="H204" s="9">
        <v>2016</v>
      </c>
      <c r="I204" s="9" t="s">
        <v>49</v>
      </c>
    </row>
    <row r="205" spans="1:9" x14ac:dyDescent="0.2">
      <c r="A205" s="4" t="s">
        <v>140</v>
      </c>
      <c r="B205" s="2" t="s">
        <v>41</v>
      </c>
      <c r="C205" s="21">
        <v>2777</v>
      </c>
      <c r="D205" s="21">
        <v>2377</v>
      </c>
      <c r="E205" s="21">
        <v>1267</v>
      </c>
      <c r="F205" s="21">
        <f t="shared" si="0"/>
        <v>1110</v>
      </c>
      <c r="G205" s="21">
        <v>400</v>
      </c>
      <c r="H205" s="9">
        <v>2016</v>
      </c>
      <c r="I205" s="9" t="s">
        <v>49</v>
      </c>
    </row>
    <row r="206" spans="1:9" x14ac:dyDescent="0.2">
      <c r="A206" s="4" t="s">
        <v>140</v>
      </c>
      <c r="B206" s="2" t="s">
        <v>42</v>
      </c>
      <c r="C206" s="21">
        <v>1948</v>
      </c>
      <c r="D206" s="21">
        <v>1529</v>
      </c>
      <c r="E206" s="21">
        <v>1021</v>
      </c>
      <c r="F206" s="21">
        <f t="shared" si="0"/>
        <v>508</v>
      </c>
      <c r="G206" s="21">
        <v>419</v>
      </c>
      <c r="H206" s="9">
        <v>2016</v>
      </c>
      <c r="I206" s="9" t="s">
        <v>49</v>
      </c>
    </row>
    <row r="207" spans="1:9" x14ac:dyDescent="0.2">
      <c r="A207" s="4" t="s">
        <v>140</v>
      </c>
      <c r="B207" s="2" t="s">
        <v>43</v>
      </c>
      <c r="C207" s="21">
        <v>2572</v>
      </c>
      <c r="D207" s="21">
        <v>2171</v>
      </c>
      <c r="E207" s="21">
        <v>1265</v>
      </c>
      <c r="F207" s="21">
        <f t="shared" si="0"/>
        <v>906</v>
      </c>
      <c r="G207" s="21">
        <v>401</v>
      </c>
      <c r="H207" s="9">
        <v>2016</v>
      </c>
      <c r="I207" s="9" t="s">
        <v>49</v>
      </c>
    </row>
    <row r="208" spans="1:9" x14ac:dyDescent="0.2">
      <c r="A208" s="4" t="s">
        <v>140</v>
      </c>
      <c r="B208" s="2" t="s">
        <v>44</v>
      </c>
      <c r="C208" s="21">
        <v>1566</v>
      </c>
      <c r="D208" s="21">
        <v>1167</v>
      </c>
      <c r="E208" s="21">
        <v>663</v>
      </c>
      <c r="F208" s="21">
        <f t="shared" si="0"/>
        <v>504</v>
      </c>
      <c r="G208" s="21">
        <v>399</v>
      </c>
      <c r="H208" s="9">
        <v>2016</v>
      </c>
      <c r="I208" s="9" t="s">
        <v>49</v>
      </c>
    </row>
    <row r="209" spans="1:9" x14ac:dyDescent="0.2">
      <c r="A209" s="4" t="s">
        <v>140</v>
      </c>
      <c r="B209" s="2" t="s">
        <v>45</v>
      </c>
      <c r="C209" s="21">
        <v>2150</v>
      </c>
      <c r="D209" s="21">
        <v>1751</v>
      </c>
      <c r="E209" s="21">
        <v>808</v>
      </c>
      <c r="F209" s="21">
        <f t="shared" si="0"/>
        <v>943</v>
      </c>
      <c r="G209" s="21">
        <v>399</v>
      </c>
      <c r="H209" s="9">
        <v>2016</v>
      </c>
      <c r="I209" s="9" t="s">
        <v>49</v>
      </c>
    </row>
    <row r="210" spans="1:9" x14ac:dyDescent="0.2">
      <c r="A210" s="4" t="s">
        <v>140</v>
      </c>
      <c r="B210" s="2" t="s">
        <v>46</v>
      </c>
      <c r="C210" s="21">
        <v>1251</v>
      </c>
      <c r="D210" s="21">
        <v>852</v>
      </c>
      <c r="E210" s="21">
        <v>399</v>
      </c>
      <c r="F210" s="21">
        <f t="shared" si="0"/>
        <v>453</v>
      </c>
      <c r="G210" s="21">
        <v>399</v>
      </c>
      <c r="H210" s="9">
        <v>2016</v>
      </c>
      <c r="I210" s="9" t="s">
        <v>49</v>
      </c>
    </row>
    <row r="211" spans="1:9" x14ac:dyDescent="0.2">
      <c r="A211" s="4" t="s">
        <v>140</v>
      </c>
      <c r="B211" s="2" t="s">
        <v>47</v>
      </c>
      <c r="C211" s="21">
        <v>823</v>
      </c>
      <c r="D211" s="21">
        <v>424</v>
      </c>
      <c r="E211" s="21">
        <v>395</v>
      </c>
      <c r="F211" s="21">
        <f t="shared" si="0"/>
        <v>29</v>
      </c>
      <c r="G211" s="21">
        <v>399</v>
      </c>
      <c r="H211" s="9">
        <v>2016</v>
      </c>
      <c r="I211" s="9" t="s">
        <v>49</v>
      </c>
    </row>
    <row r="212" spans="1:9" x14ac:dyDescent="0.2">
      <c r="A212" s="4" t="s">
        <v>140</v>
      </c>
      <c r="B212" s="18" t="s">
        <v>27</v>
      </c>
      <c r="C212" s="20">
        <v>295</v>
      </c>
      <c r="D212" s="20">
        <f>E212+81</f>
        <v>175</v>
      </c>
      <c r="E212" s="20">
        <v>94</v>
      </c>
      <c r="F212" s="20">
        <f t="shared" si="0"/>
        <v>81</v>
      </c>
      <c r="G212" s="20">
        <v>120</v>
      </c>
      <c r="H212" s="19">
        <v>2014</v>
      </c>
      <c r="I212" s="19" t="s">
        <v>49</v>
      </c>
    </row>
    <row r="213" spans="1:9" x14ac:dyDescent="0.2">
      <c r="A213" s="4" t="s">
        <v>140</v>
      </c>
      <c r="B213" s="2" t="s">
        <v>28</v>
      </c>
      <c r="C213" s="21">
        <v>266</v>
      </c>
      <c r="D213" s="21">
        <f>E213+69</f>
        <v>146</v>
      </c>
      <c r="E213" s="21">
        <v>77</v>
      </c>
      <c r="F213" s="21">
        <f t="shared" si="0"/>
        <v>69</v>
      </c>
      <c r="G213" s="21">
        <v>120</v>
      </c>
      <c r="H213" s="9">
        <v>2014</v>
      </c>
      <c r="I213" s="9" t="s">
        <v>49</v>
      </c>
    </row>
    <row r="214" spans="1:9" x14ac:dyDescent="0.2">
      <c r="A214" s="4" t="s">
        <v>140</v>
      </c>
      <c r="B214" s="2" t="s">
        <v>29</v>
      </c>
      <c r="C214" s="21">
        <v>278</v>
      </c>
      <c r="D214" s="21">
        <f>E214+81</f>
        <v>158</v>
      </c>
      <c r="E214" s="21">
        <v>77</v>
      </c>
      <c r="F214" s="21">
        <f t="shared" si="0"/>
        <v>81</v>
      </c>
      <c r="G214" s="21">
        <v>120</v>
      </c>
      <c r="H214" s="9">
        <v>2014</v>
      </c>
      <c r="I214" s="9" t="s">
        <v>49</v>
      </c>
    </row>
    <row r="215" spans="1:9" x14ac:dyDescent="0.2">
      <c r="A215" s="4" t="s">
        <v>140</v>
      </c>
      <c r="B215" s="2" t="s">
        <v>30</v>
      </c>
      <c r="C215" s="21">
        <v>385</v>
      </c>
      <c r="D215" s="21">
        <f>E215+53</f>
        <v>265</v>
      </c>
      <c r="E215" s="21">
        <v>212</v>
      </c>
      <c r="F215" s="21">
        <f t="shared" si="0"/>
        <v>53</v>
      </c>
      <c r="G215" s="21">
        <v>120</v>
      </c>
      <c r="H215" s="9">
        <v>2014</v>
      </c>
      <c r="I215" s="9" t="s">
        <v>49</v>
      </c>
    </row>
    <row r="216" spans="1:9" x14ac:dyDescent="0.2">
      <c r="A216" s="4" t="s">
        <v>140</v>
      </c>
      <c r="B216" s="2" t="s">
        <v>31</v>
      </c>
      <c r="C216" s="21">
        <v>398</v>
      </c>
      <c r="D216" s="21">
        <f>E216+116</f>
        <v>278</v>
      </c>
      <c r="E216" s="21">
        <v>162</v>
      </c>
      <c r="F216" s="21">
        <f t="shared" si="0"/>
        <v>116</v>
      </c>
      <c r="G216" s="21">
        <v>120</v>
      </c>
      <c r="H216" s="9">
        <v>2014</v>
      </c>
      <c r="I216" s="9" t="s">
        <v>49</v>
      </c>
    </row>
    <row r="217" spans="1:9" x14ac:dyDescent="0.2">
      <c r="A217" s="4" t="s">
        <v>140</v>
      </c>
      <c r="B217" s="2" t="s">
        <v>32</v>
      </c>
      <c r="C217" s="21">
        <v>578</v>
      </c>
      <c r="D217" s="21">
        <f>E217+137</f>
        <v>458</v>
      </c>
      <c r="E217" s="21">
        <v>321</v>
      </c>
      <c r="F217" s="21">
        <f t="shared" si="0"/>
        <v>137</v>
      </c>
      <c r="G217" s="21">
        <v>120</v>
      </c>
      <c r="H217" s="9">
        <v>2014</v>
      </c>
      <c r="I217" s="9" t="s">
        <v>49</v>
      </c>
    </row>
    <row r="218" spans="1:9" x14ac:dyDescent="0.2">
      <c r="A218" s="4" t="s">
        <v>140</v>
      </c>
      <c r="B218" s="2" t="s">
        <v>33</v>
      </c>
      <c r="C218" s="21">
        <v>386</v>
      </c>
      <c r="D218" s="21">
        <f>E218+140</f>
        <v>266</v>
      </c>
      <c r="E218" s="21">
        <v>126</v>
      </c>
      <c r="F218" s="21">
        <f t="shared" si="0"/>
        <v>140</v>
      </c>
      <c r="G218" s="21">
        <v>120</v>
      </c>
      <c r="H218" s="9">
        <v>2014</v>
      </c>
      <c r="I218" s="9" t="s">
        <v>49</v>
      </c>
    </row>
    <row r="219" spans="1:9" x14ac:dyDescent="0.2">
      <c r="A219" s="4" t="s">
        <v>140</v>
      </c>
      <c r="B219" s="2" t="s">
        <v>34</v>
      </c>
      <c r="C219" s="21">
        <v>827</v>
      </c>
      <c r="D219" s="21">
        <f>E219+246</f>
        <v>707</v>
      </c>
      <c r="E219" s="21">
        <v>461</v>
      </c>
      <c r="F219" s="21">
        <f t="shared" si="0"/>
        <v>246</v>
      </c>
      <c r="G219" s="21">
        <v>120</v>
      </c>
      <c r="H219" s="9">
        <v>2014</v>
      </c>
      <c r="I219" s="9" t="s">
        <v>49</v>
      </c>
    </row>
    <row r="220" spans="1:9" x14ac:dyDescent="0.2">
      <c r="A220" s="4" t="s">
        <v>140</v>
      </c>
      <c r="B220" s="2" t="s">
        <v>35</v>
      </c>
      <c r="C220" s="21">
        <v>605</v>
      </c>
      <c r="D220" s="21">
        <f>E220+275</f>
        <v>485</v>
      </c>
      <c r="E220" s="21">
        <v>210</v>
      </c>
      <c r="F220" s="21">
        <f t="shared" si="0"/>
        <v>275</v>
      </c>
      <c r="G220" s="21">
        <v>120</v>
      </c>
      <c r="H220" s="9">
        <v>2014</v>
      </c>
      <c r="I220" s="9" t="s">
        <v>49</v>
      </c>
    </row>
    <row r="221" spans="1:9" x14ac:dyDescent="0.2">
      <c r="A221" s="4" t="s">
        <v>140</v>
      </c>
      <c r="B221" s="2" t="s">
        <v>36</v>
      </c>
      <c r="C221" s="21">
        <v>371</v>
      </c>
      <c r="D221" s="21">
        <f>E221+123</f>
        <v>251</v>
      </c>
      <c r="E221" s="21">
        <v>128</v>
      </c>
      <c r="F221" s="21">
        <f t="shared" si="0"/>
        <v>123</v>
      </c>
      <c r="G221" s="21">
        <v>120</v>
      </c>
      <c r="H221" s="9">
        <v>2014</v>
      </c>
      <c r="I221" s="9" t="s">
        <v>49</v>
      </c>
    </row>
    <row r="222" spans="1:9" x14ac:dyDescent="0.2">
      <c r="A222" s="4" t="s">
        <v>140</v>
      </c>
      <c r="B222" s="2" t="s">
        <v>37</v>
      </c>
      <c r="C222" s="21">
        <v>500</v>
      </c>
      <c r="D222" s="21">
        <f>E222+162</f>
        <v>380</v>
      </c>
      <c r="E222" s="21">
        <v>218</v>
      </c>
      <c r="F222" s="21">
        <f t="shared" si="0"/>
        <v>162</v>
      </c>
      <c r="G222" s="21">
        <v>120</v>
      </c>
      <c r="H222" s="9">
        <v>2014</v>
      </c>
      <c r="I222" s="9" t="s">
        <v>49</v>
      </c>
    </row>
    <row r="223" spans="1:9" x14ac:dyDescent="0.2">
      <c r="A223" s="4" t="s">
        <v>140</v>
      </c>
      <c r="B223" s="2" t="s">
        <v>38</v>
      </c>
      <c r="C223" s="21">
        <v>413</v>
      </c>
      <c r="D223" s="21">
        <f>E223+139</f>
        <v>293</v>
      </c>
      <c r="E223" s="21">
        <v>154</v>
      </c>
      <c r="F223" s="21">
        <f t="shared" si="0"/>
        <v>139</v>
      </c>
      <c r="G223" s="21">
        <v>120</v>
      </c>
      <c r="H223" s="9">
        <v>2014</v>
      </c>
      <c r="I223" s="9" t="s">
        <v>49</v>
      </c>
    </row>
    <row r="224" spans="1:9" x14ac:dyDescent="0.2">
      <c r="A224" s="4" t="s">
        <v>140</v>
      </c>
      <c r="B224" s="2" t="s">
        <v>39</v>
      </c>
      <c r="C224" s="21">
        <v>377</v>
      </c>
      <c r="D224" s="21">
        <f>E224+161</f>
        <v>257</v>
      </c>
      <c r="E224" s="21">
        <v>96</v>
      </c>
      <c r="F224" s="21">
        <f t="shared" si="0"/>
        <v>161</v>
      </c>
      <c r="G224" s="21">
        <v>120</v>
      </c>
      <c r="H224" s="9">
        <v>2014</v>
      </c>
      <c r="I224" s="9" t="s">
        <v>49</v>
      </c>
    </row>
    <row r="225" spans="1:9" x14ac:dyDescent="0.2">
      <c r="A225" s="4" t="s">
        <v>140</v>
      </c>
      <c r="B225" s="2" t="s">
        <v>40</v>
      </c>
      <c r="C225" s="21">
        <v>455</v>
      </c>
      <c r="D225" s="21">
        <f>E225+101</f>
        <v>335</v>
      </c>
      <c r="E225" s="21">
        <v>234</v>
      </c>
      <c r="F225" s="21">
        <f t="shared" si="0"/>
        <v>101</v>
      </c>
      <c r="G225" s="21">
        <v>120</v>
      </c>
      <c r="H225" s="9">
        <v>2014</v>
      </c>
      <c r="I225" s="9" t="s">
        <v>49</v>
      </c>
    </row>
    <row r="226" spans="1:9" x14ac:dyDescent="0.2">
      <c r="A226" s="4" t="s">
        <v>140</v>
      </c>
      <c r="B226" s="2" t="s">
        <v>41</v>
      </c>
      <c r="C226" s="21">
        <v>454</v>
      </c>
      <c r="D226" s="21">
        <f>E226+121</f>
        <v>334</v>
      </c>
      <c r="E226" s="21">
        <v>213</v>
      </c>
      <c r="F226" s="21">
        <f t="shared" si="0"/>
        <v>121</v>
      </c>
      <c r="G226" s="21">
        <v>120</v>
      </c>
      <c r="H226" s="9">
        <v>2014</v>
      </c>
      <c r="I226" s="9" t="s">
        <v>49</v>
      </c>
    </row>
    <row r="227" spans="1:9" x14ac:dyDescent="0.2">
      <c r="A227" s="4" t="s">
        <v>140</v>
      </c>
      <c r="B227" s="2" t="s">
        <v>42</v>
      </c>
      <c r="C227" s="21">
        <v>526</v>
      </c>
      <c r="D227" s="21">
        <f>E227+214</f>
        <v>406</v>
      </c>
      <c r="E227" s="21">
        <v>192</v>
      </c>
      <c r="F227" s="21">
        <f t="shared" si="0"/>
        <v>214</v>
      </c>
      <c r="G227" s="21">
        <v>120</v>
      </c>
      <c r="H227" s="9">
        <v>2014</v>
      </c>
      <c r="I227" s="9" t="s">
        <v>49</v>
      </c>
    </row>
    <row r="228" spans="1:9" x14ac:dyDescent="0.2">
      <c r="A228" s="4" t="s">
        <v>140</v>
      </c>
      <c r="B228" s="2" t="s">
        <v>43</v>
      </c>
      <c r="C228" s="21">
        <v>411</v>
      </c>
      <c r="D228" s="21">
        <f>E228+149</f>
        <v>291</v>
      </c>
      <c r="E228" s="21">
        <v>142</v>
      </c>
      <c r="F228" s="21">
        <f t="shared" si="0"/>
        <v>149</v>
      </c>
      <c r="G228" s="21">
        <v>120</v>
      </c>
      <c r="H228" s="9">
        <v>2014</v>
      </c>
      <c r="I228" s="9" t="s">
        <v>49</v>
      </c>
    </row>
    <row r="229" spans="1:9" x14ac:dyDescent="0.2">
      <c r="A229" s="4" t="s">
        <v>140</v>
      </c>
      <c r="B229" s="2" t="s">
        <v>44</v>
      </c>
      <c r="C229" s="21">
        <v>343</v>
      </c>
      <c r="D229" s="21">
        <f>E229+117</f>
        <v>223</v>
      </c>
      <c r="E229" s="21">
        <v>106</v>
      </c>
      <c r="F229" s="21">
        <f t="shared" si="0"/>
        <v>117</v>
      </c>
      <c r="G229" s="21">
        <v>120</v>
      </c>
      <c r="H229" s="9">
        <v>2014</v>
      </c>
      <c r="I229" s="9" t="s">
        <v>49</v>
      </c>
    </row>
    <row r="230" spans="1:9" x14ac:dyDescent="0.2">
      <c r="A230" s="4" t="s">
        <v>140</v>
      </c>
      <c r="B230" s="2" t="s">
        <v>45</v>
      </c>
      <c r="C230" s="21">
        <v>432</v>
      </c>
      <c r="D230" s="21">
        <f>E230+176</f>
        <v>312</v>
      </c>
      <c r="E230" s="21">
        <v>136</v>
      </c>
      <c r="F230" s="21">
        <f t="shared" si="0"/>
        <v>176</v>
      </c>
      <c r="G230" s="21">
        <v>120</v>
      </c>
      <c r="H230" s="9">
        <v>2014</v>
      </c>
      <c r="I230" s="9" t="s">
        <v>49</v>
      </c>
    </row>
    <row r="231" spans="1:9" x14ac:dyDescent="0.2">
      <c r="A231" s="4" t="s">
        <v>140</v>
      </c>
      <c r="B231" s="2" t="s">
        <v>46</v>
      </c>
      <c r="C231" s="21">
        <v>401</v>
      </c>
      <c r="D231" s="21">
        <f>E231+175</f>
        <v>281</v>
      </c>
      <c r="E231" s="21">
        <v>106</v>
      </c>
      <c r="F231" s="21">
        <f t="shared" si="0"/>
        <v>175</v>
      </c>
      <c r="G231" s="21">
        <v>120</v>
      </c>
      <c r="H231" s="9">
        <v>2014</v>
      </c>
      <c r="I231" s="9" t="s">
        <v>49</v>
      </c>
    </row>
    <row r="232" spans="1:9" x14ac:dyDescent="0.2">
      <c r="A232" s="4" t="s">
        <v>140</v>
      </c>
      <c r="B232" s="2" t="s">
        <v>47</v>
      </c>
      <c r="C232" s="21">
        <v>454</v>
      </c>
      <c r="D232" s="21">
        <f>E232+131</f>
        <v>334</v>
      </c>
      <c r="E232" s="21">
        <v>203</v>
      </c>
      <c r="F232" s="21">
        <f t="shared" si="0"/>
        <v>131</v>
      </c>
      <c r="G232" s="21">
        <v>120</v>
      </c>
      <c r="H232" s="9">
        <v>2014</v>
      </c>
      <c r="I232" s="9" t="s">
        <v>49</v>
      </c>
    </row>
    <row r="233" spans="1:9" x14ac:dyDescent="0.2">
      <c r="A233" s="4" t="s">
        <v>140</v>
      </c>
      <c r="B233" s="18" t="s">
        <v>27</v>
      </c>
      <c r="C233" s="20">
        <v>541</v>
      </c>
      <c r="D233" s="20">
        <f>E233+313</f>
        <v>421</v>
      </c>
      <c r="E233" s="20">
        <v>108</v>
      </c>
      <c r="F233" s="20">
        <f t="shared" si="0"/>
        <v>313</v>
      </c>
      <c r="G233" s="20">
        <v>120</v>
      </c>
      <c r="H233" s="19">
        <v>2012</v>
      </c>
      <c r="I233" s="19" t="s">
        <v>49</v>
      </c>
    </row>
    <row r="234" spans="1:9" x14ac:dyDescent="0.2">
      <c r="A234" s="4" t="s">
        <v>140</v>
      </c>
      <c r="B234" s="2" t="s">
        <v>28</v>
      </c>
      <c r="C234" s="21">
        <v>420</v>
      </c>
      <c r="D234" s="21">
        <f>E234+92</f>
        <v>300</v>
      </c>
      <c r="E234" s="21">
        <v>208</v>
      </c>
      <c r="F234" s="21">
        <f t="shared" si="0"/>
        <v>92</v>
      </c>
      <c r="G234" s="21">
        <v>120</v>
      </c>
      <c r="H234" s="9">
        <v>2012</v>
      </c>
      <c r="I234" s="9" t="s">
        <v>49</v>
      </c>
    </row>
    <row r="235" spans="1:9" x14ac:dyDescent="0.2">
      <c r="A235" s="4" t="s">
        <v>140</v>
      </c>
      <c r="B235" s="2" t="s">
        <v>29</v>
      </c>
      <c r="C235" s="21">
        <v>554</v>
      </c>
      <c r="D235" s="21">
        <f>E235+164</f>
        <v>434</v>
      </c>
      <c r="E235" s="21">
        <v>270</v>
      </c>
      <c r="F235" s="21">
        <f t="shared" si="0"/>
        <v>164</v>
      </c>
      <c r="G235" s="21">
        <v>120</v>
      </c>
      <c r="H235" s="9">
        <v>2012</v>
      </c>
      <c r="I235" s="9" t="s">
        <v>49</v>
      </c>
    </row>
    <row r="236" spans="1:9" x14ac:dyDescent="0.2">
      <c r="A236" s="4" t="s">
        <v>140</v>
      </c>
      <c r="B236" s="2" t="s">
        <v>30</v>
      </c>
      <c r="C236" s="21">
        <v>708</v>
      </c>
      <c r="D236" s="21">
        <f>E236+157</f>
        <v>588</v>
      </c>
      <c r="E236" s="21">
        <v>431</v>
      </c>
      <c r="F236" s="21">
        <f t="shared" ref="F236:F253" si="1">D236-E236</f>
        <v>157</v>
      </c>
      <c r="G236" s="21">
        <v>120</v>
      </c>
      <c r="H236" s="9">
        <v>2012</v>
      </c>
      <c r="I236" s="9" t="s">
        <v>49</v>
      </c>
    </row>
    <row r="237" spans="1:9" x14ac:dyDescent="0.2">
      <c r="A237" s="4" t="s">
        <v>140</v>
      </c>
      <c r="B237" s="2" t="s">
        <v>31</v>
      </c>
      <c r="C237" s="21">
        <v>437</v>
      </c>
      <c r="D237" s="21">
        <f>E237+132</f>
        <v>315</v>
      </c>
      <c r="E237" s="21">
        <v>183</v>
      </c>
      <c r="F237" s="21">
        <f t="shared" si="1"/>
        <v>132</v>
      </c>
      <c r="G237" s="21">
        <v>120</v>
      </c>
      <c r="H237" s="9">
        <v>2012</v>
      </c>
      <c r="I237" s="9" t="s">
        <v>49</v>
      </c>
    </row>
    <row r="238" spans="1:9" x14ac:dyDescent="0.2">
      <c r="A238" s="4" t="s">
        <v>140</v>
      </c>
      <c r="B238" s="2" t="s">
        <v>32</v>
      </c>
      <c r="C238" s="21">
        <v>380</v>
      </c>
      <c r="D238" s="21">
        <f>E238+135</f>
        <v>260</v>
      </c>
      <c r="E238" s="21">
        <v>125</v>
      </c>
      <c r="F238" s="21">
        <f t="shared" si="1"/>
        <v>135</v>
      </c>
      <c r="G238" s="21">
        <v>120</v>
      </c>
      <c r="H238" s="9">
        <v>2012</v>
      </c>
      <c r="I238" s="9" t="s">
        <v>49</v>
      </c>
    </row>
    <row r="239" spans="1:9" x14ac:dyDescent="0.2">
      <c r="A239" s="4" t="s">
        <v>140</v>
      </c>
      <c r="B239" s="2" t="s">
        <v>33</v>
      </c>
      <c r="C239" s="21">
        <v>462</v>
      </c>
      <c r="D239" s="21">
        <f>E239+146</f>
        <v>342</v>
      </c>
      <c r="E239" s="21">
        <v>196</v>
      </c>
      <c r="F239" s="21">
        <f t="shared" si="1"/>
        <v>146</v>
      </c>
      <c r="G239" s="21">
        <v>120</v>
      </c>
      <c r="H239" s="9">
        <v>2012</v>
      </c>
      <c r="I239" s="9" t="s">
        <v>49</v>
      </c>
    </row>
    <row r="240" spans="1:9" x14ac:dyDescent="0.2">
      <c r="A240" s="4" t="s">
        <v>140</v>
      </c>
      <c r="B240" s="2" t="s">
        <v>34</v>
      </c>
      <c r="C240" s="21">
        <v>448</v>
      </c>
      <c r="D240" s="21">
        <f>E240+83</f>
        <v>328</v>
      </c>
      <c r="E240" s="21">
        <v>245</v>
      </c>
      <c r="F240" s="21">
        <f t="shared" si="1"/>
        <v>83</v>
      </c>
      <c r="G240" s="21">
        <v>120</v>
      </c>
      <c r="H240" s="9">
        <v>2012</v>
      </c>
      <c r="I240" s="9" t="s">
        <v>49</v>
      </c>
    </row>
    <row r="241" spans="1:9" x14ac:dyDescent="0.2">
      <c r="A241" s="4" t="s">
        <v>140</v>
      </c>
      <c r="B241" s="2" t="s">
        <v>35</v>
      </c>
      <c r="C241" s="21">
        <v>654</v>
      </c>
      <c r="D241" s="21">
        <f>E241+200</f>
        <v>534</v>
      </c>
      <c r="E241" s="21">
        <v>334</v>
      </c>
      <c r="F241" s="21">
        <f t="shared" si="1"/>
        <v>200</v>
      </c>
      <c r="G241" s="21">
        <v>120</v>
      </c>
      <c r="H241" s="9">
        <v>2012</v>
      </c>
      <c r="I241" s="9" t="s">
        <v>49</v>
      </c>
    </row>
    <row r="242" spans="1:9" x14ac:dyDescent="0.2">
      <c r="A242" s="4" t="s">
        <v>140</v>
      </c>
      <c r="B242" s="2" t="s">
        <v>36</v>
      </c>
      <c r="C242" s="21">
        <v>442</v>
      </c>
      <c r="D242" s="21">
        <f>E242+149</f>
        <v>322</v>
      </c>
      <c r="E242" s="21">
        <v>173</v>
      </c>
      <c r="F242" s="21">
        <f t="shared" si="1"/>
        <v>149</v>
      </c>
      <c r="G242" s="21">
        <v>120</v>
      </c>
      <c r="H242" s="9">
        <v>2012</v>
      </c>
      <c r="I242" s="9" t="s">
        <v>49</v>
      </c>
    </row>
    <row r="243" spans="1:9" x14ac:dyDescent="0.2">
      <c r="A243" s="4" t="s">
        <v>140</v>
      </c>
      <c r="B243" s="2" t="s">
        <v>37</v>
      </c>
      <c r="C243" s="21">
        <v>569</v>
      </c>
      <c r="D243" s="21">
        <f>E243+303</f>
        <v>449</v>
      </c>
      <c r="E243" s="21">
        <v>146</v>
      </c>
      <c r="F243" s="21">
        <f t="shared" si="1"/>
        <v>303</v>
      </c>
      <c r="G243" s="21">
        <v>120</v>
      </c>
      <c r="H243" s="9">
        <v>2012</v>
      </c>
      <c r="I243" s="9" t="s">
        <v>49</v>
      </c>
    </row>
    <row r="244" spans="1:9" x14ac:dyDescent="0.2">
      <c r="A244" s="4" t="s">
        <v>140</v>
      </c>
      <c r="B244" s="2" t="s">
        <v>38</v>
      </c>
      <c r="C244" s="21">
        <v>445</v>
      </c>
      <c r="D244" s="21">
        <f>E244+124</f>
        <v>325</v>
      </c>
      <c r="E244" s="21">
        <v>201</v>
      </c>
      <c r="F244" s="21">
        <f t="shared" si="1"/>
        <v>124</v>
      </c>
      <c r="G244" s="21">
        <v>120</v>
      </c>
      <c r="H244" s="9">
        <v>2012</v>
      </c>
      <c r="I244" s="9" t="s">
        <v>49</v>
      </c>
    </row>
    <row r="245" spans="1:9" x14ac:dyDescent="0.2">
      <c r="A245" s="4" t="s">
        <v>140</v>
      </c>
      <c r="B245" s="2" t="s">
        <v>39</v>
      </c>
      <c r="C245" s="21">
        <v>480</v>
      </c>
      <c r="D245" s="21">
        <f>E245+166</f>
        <v>360</v>
      </c>
      <c r="E245" s="21">
        <v>194</v>
      </c>
      <c r="F245" s="21">
        <f t="shared" si="1"/>
        <v>166</v>
      </c>
      <c r="G245" s="21">
        <v>120</v>
      </c>
      <c r="H245" s="9">
        <v>2012</v>
      </c>
      <c r="I245" s="9" t="s">
        <v>49</v>
      </c>
    </row>
    <row r="246" spans="1:9" x14ac:dyDescent="0.2">
      <c r="A246" s="4" t="s">
        <v>140</v>
      </c>
      <c r="B246" s="2" t="s">
        <v>40</v>
      </c>
      <c r="C246" s="21">
        <v>342</v>
      </c>
      <c r="D246" s="21">
        <f>E246+84</f>
        <v>222</v>
      </c>
      <c r="E246" s="21">
        <v>138</v>
      </c>
      <c r="F246" s="21">
        <f t="shared" si="1"/>
        <v>84</v>
      </c>
      <c r="G246" s="21">
        <v>120</v>
      </c>
      <c r="H246" s="9">
        <v>2012</v>
      </c>
      <c r="I246" s="9" t="s">
        <v>49</v>
      </c>
    </row>
    <row r="247" spans="1:9" x14ac:dyDescent="0.2">
      <c r="A247" s="4" t="s">
        <v>140</v>
      </c>
      <c r="B247" s="2" t="s">
        <v>41</v>
      </c>
      <c r="C247" s="21">
        <v>337</v>
      </c>
      <c r="D247" s="21">
        <f>E247+67</f>
        <v>217</v>
      </c>
      <c r="E247" s="21">
        <v>150</v>
      </c>
      <c r="F247" s="21">
        <f t="shared" si="1"/>
        <v>67</v>
      </c>
      <c r="G247" s="21">
        <v>120</v>
      </c>
      <c r="H247" s="9">
        <v>2012</v>
      </c>
      <c r="I247" s="9" t="s">
        <v>49</v>
      </c>
    </row>
    <row r="248" spans="1:9" x14ac:dyDescent="0.2">
      <c r="A248" s="4" t="s">
        <v>140</v>
      </c>
      <c r="B248" s="2" t="s">
        <v>42</v>
      </c>
      <c r="C248" s="21">
        <v>309</v>
      </c>
      <c r="D248" s="21">
        <f>E248+37</f>
        <v>189</v>
      </c>
      <c r="E248" s="21">
        <v>152</v>
      </c>
      <c r="F248" s="21">
        <f t="shared" si="1"/>
        <v>37</v>
      </c>
      <c r="G248" s="21">
        <v>120</v>
      </c>
      <c r="H248" s="9">
        <v>2012</v>
      </c>
      <c r="I248" s="9" t="s">
        <v>49</v>
      </c>
    </row>
    <row r="249" spans="1:9" x14ac:dyDescent="0.2">
      <c r="A249" s="4" t="s">
        <v>140</v>
      </c>
      <c r="B249" s="2" t="s">
        <v>43</v>
      </c>
      <c r="C249" s="21">
        <v>486</v>
      </c>
      <c r="D249" s="21">
        <f>E249+182</f>
        <v>366</v>
      </c>
      <c r="E249" s="21">
        <v>184</v>
      </c>
      <c r="F249" s="21">
        <f t="shared" si="1"/>
        <v>182</v>
      </c>
      <c r="G249" s="21">
        <v>120</v>
      </c>
      <c r="H249" s="9">
        <v>2012</v>
      </c>
      <c r="I249" s="9" t="s">
        <v>49</v>
      </c>
    </row>
    <row r="250" spans="1:9" x14ac:dyDescent="0.2">
      <c r="A250" s="4" t="s">
        <v>140</v>
      </c>
      <c r="B250" s="2" t="s">
        <v>44</v>
      </c>
      <c r="C250" s="21">
        <v>376</v>
      </c>
      <c r="D250" s="21">
        <f>E250+123</f>
        <v>256</v>
      </c>
      <c r="E250" s="21">
        <v>133</v>
      </c>
      <c r="F250" s="21">
        <f t="shared" si="1"/>
        <v>123</v>
      </c>
      <c r="G250" s="21">
        <v>120</v>
      </c>
      <c r="H250" s="9">
        <v>2012</v>
      </c>
      <c r="I250" s="9" t="s">
        <v>49</v>
      </c>
    </row>
    <row r="251" spans="1:9" x14ac:dyDescent="0.2">
      <c r="A251" s="4" t="s">
        <v>140</v>
      </c>
      <c r="B251" s="2" t="s">
        <v>45</v>
      </c>
      <c r="C251" s="21">
        <v>460</v>
      </c>
      <c r="D251" s="21">
        <f>E251+200</f>
        <v>340</v>
      </c>
      <c r="E251" s="21">
        <v>140</v>
      </c>
      <c r="F251" s="21">
        <f t="shared" si="1"/>
        <v>200</v>
      </c>
      <c r="G251" s="21">
        <v>120</v>
      </c>
      <c r="H251" s="9">
        <v>2012</v>
      </c>
      <c r="I251" s="9" t="s">
        <v>49</v>
      </c>
    </row>
    <row r="252" spans="1:9" x14ac:dyDescent="0.2">
      <c r="A252" s="4" t="s">
        <v>140</v>
      </c>
      <c r="B252" s="2" t="s">
        <v>46</v>
      </c>
      <c r="C252" s="21">
        <v>397</v>
      </c>
      <c r="D252" s="21">
        <f>E252+112</f>
        <v>277</v>
      </c>
      <c r="E252" s="21">
        <v>165</v>
      </c>
      <c r="F252" s="21">
        <f t="shared" si="1"/>
        <v>112</v>
      </c>
      <c r="G252" s="21">
        <v>120</v>
      </c>
      <c r="H252" s="9">
        <v>2012</v>
      </c>
      <c r="I252" s="9" t="s">
        <v>49</v>
      </c>
    </row>
    <row r="253" spans="1:9" x14ac:dyDescent="0.2">
      <c r="A253" s="4" t="s">
        <v>140</v>
      </c>
      <c r="B253" s="2" t="s">
        <v>47</v>
      </c>
      <c r="C253" s="21">
        <v>398</v>
      </c>
      <c r="D253" s="21">
        <f>E253+116</f>
        <v>278</v>
      </c>
      <c r="E253" s="21">
        <v>162</v>
      </c>
      <c r="F253" s="21">
        <f t="shared" si="1"/>
        <v>116</v>
      </c>
      <c r="G253" s="21">
        <v>120</v>
      </c>
      <c r="H253" s="9">
        <v>2012</v>
      </c>
      <c r="I253" s="9" t="s">
        <v>49</v>
      </c>
    </row>
    <row r="254" spans="1:9" x14ac:dyDescent="0.2">
      <c r="A254" s="4" t="s">
        <v>140</v>
      </c>
      <c r="B254" s="18" t="s">
        <v>27</v>
      </c>
      <c r="C254" s="20" t="s">
        <v>53</v>
      </c>
      <c r="D254" s="20" t="s">
        <v>53</v>
      </c>
      <c r="E254" s="20" t="s">
        <v>53</v>
      </c>
      <c r="F254" s="20" t="s">
        <v>53</v>
      </c>
      <c r="G254" s="20">
        <v>120</v>
      </c>
      <c r="H254" s="19">
        <v>2009</v>
      </c>
      <c r="I254" s="19" t="s">
        <v>49</v>
      </c>
    </row>
    <row r="255" spans="1:9" x14ac:dyDescent="0.2">
      <c r="A255" s="4" t="s">
        <v>140</v>
      </c>
      <c r="B255" s="2" t="s">
        <v>28</v>
      </c>
      <c r="C255" s="21" t="s">
        <v>53</v>
      </c>
      <c r="D255" s="21" t="s">
        <v>53</v>
      </c>
      <c r="E255" s="21" t="s">
        <v>53</v>
      </c>
      <c r="F255" s="21" t="s">
        <v>53</v>
      </c>
      <c r="G255" s="21">
        <v>120</v>
      </c>
      <c r="H255" s="9">
        <v>2009</v>
      </c>
      <c r="I255" s="9" t="s">
        <v>49</v>
      </c>
    </row>
    <row r="256" spans="1:9" x14ac:dyDescent="0.2">
      <c r="A256" s="4" t="s">
        <v>140</v>
      </c>
      <c r="B256" s="2" t="s">
        <v>29</v>
      </c>
      <c r="C256" s="21" t="s">
        <v>53</v>
      </c>
      <c r="D256" s="21" t="s">
        <v>53</v>
      </c>
      <c r="E256" s="21" t="s">
        <v>53</v>
      </c>
      <c r="F256" s="21" t="s">
        <v>53</v>
      </c>
      <c r="G256" s="21">
        <v>120</v>
      </c>
      <c r="H256" s="9">
        <v>2009</v>
      </c>
      <c r="I256" s="9" t="s">
        <v>49</v>
      </c>
    </row>
    <row r="257" spans="1:9" x14ac:dyDescent="0.2">
      <c r="A257" s="4" t="s">
        <v>140</v>
      </c>
      <c r="B257" s="2" t="s">
        <v>30</v>
      </c>
      <c r="C257" s="21" t="s">
        <v>53</v>
      </c>
      <c r="D257" s="21" t="s">
        <v>53</v>
      </c>
      <c r="E257" s="21" t="s">
        <v>53</v>
      </c>
      <c r="F257" s="21" t="s">
        <v>53</v>
      </c>
      <c r="G257" s="21">
        <v>120</v>
      </c>
      <c r="H257" s="9">
        <v>2009</v>
      </c>
      <c r="I257" s="9" t="s">
        <v>49</v>
      </c>
    </row>
    <row r="258" spans="1:9" x14ac:dyDescent="0.2">
      <c r="A258" s="4" t="s">
        <v>140</v>
      </c>
      <c r="B258" s="2" t="s">
        <v>31</v>
      </c>
      <c r="C258" s="21" t="s">
        <v>53</v>
      </c>
      <c r="D258" s="21" t="s">
        <v>53</v>
      </c>
      <c r="E258" s="21" t="s">
        <v>53</v>
      </c>
      <c r="F258" s="21" t="s">
        <v>53</v>
      </c>
      <c r="G258" s="21">
        <v>120</v>
      </c>
      <c r="H258" s="9">
        <v>2009</v>
      </c>
      <c r="I258" s="9" t="s">
        <v>49</v>
      </c>
    </row>
    <row r="259" spans="1:9" x14ac:dyDescent="0.2">
      <c r="A259" s="4" t="s">
        <v>140</v>
      </c>
      <c r="B259" s="2" t="s">
        <v>32</v>
      </c>
      <c r="C259" s="21" t="s">
        <v>53</v>
      </c>
      <c r="D259" s="21" t="s">
        <v>53</v>
      </c>
      <c r="E259" s="21" t="s">
        <v>53</v>
      </c>
      <c r="F259" s="21" t="s">
        <v>53</v>
      </c>
      <c r="G259" s="21">
        <v>120</v>
      </c>
      <c r="H259" s="9">
        <v>2009</v>
      </c>
      <c r="I259" s="9" t="s">
        <v>49</v>
      </c>
    </row>
    <row r="260" spans="1:9" x14ac:dyDescent="0.2">
      <c r="A260" s="4" t="s">
        <v>140</v>
      </c>
      <c r="B260" s="2" t="s">
        <v>33</v>
      </c>
      <c r="C260" s="21" t="s">
        <v>53</v>
      </c>
      <c r="D260" s="21" t="s">
        <v>53</v>
      </c>
      <c r="E260" s="21" t="s">
        <v>53</v>
      </c>
      <c r="F260" s="21" t="s">
        <v>53</v>
      </c>
      <c r="G260" s="21">
        <v>120</v>
      </c>
      <c r="H260" s="9">
        <v>2009</v>
      </c>
      <c r="I260" s="9" t="s">
        <v>49</v>
      </c>
    </row>
    <row r="261" spans="1:9" x14ac:dyDescent="0.2">
      <c r="A261" s="4" t="s">
        <v>140</v>
      </c>
      <c r="B261" s="2" t="s">
        <v>34</v>
      </c>
      <c r="C261" s="21" t="s">
        <v>53</v>
      </c>
      <c r="D261" s="21" t="s">
        <v>53</v>
      </c>
      <c r="E261" s="21" t="s">
        <v>53</v>
      </c>
      <c r="F261" s="21" t="s">
        <v>53</v>
      </c>
      <c r="G261" s="21">
        <v>120</v>
      </c>
      <c r="H261" s="9">
        <v>2009</v>
      </c>
      <c r="I261" s="9" t="s">
        <v>49</v>
      </c>
    </row>
    <row r="262" spans="1:9" x14ac:dyDescent="0.2">
      <c r="A262" s="4" t="s">
        <v>140</v>
      </c>
      <c r="B262" s="2" t="s">
        <v>35</v>
      </c>
      <c r="C262" s="21" t="s">
        <v>53</v>
      </c>
      <c r="D262" s="21" t="s">
        <v>53</v>
      </c>
      <c r="E262" s="21" t="s">
        <v>53</v>
      </c>
      <c r="F262" s="21" t="s">
        <v>53</v>
      </c>
      <c r="G262" s="21">
        <v>120</v>
      </c>
      <c r="H262" s="9">
        <v>2009</v>
      </c>
      <c r="I262" s="9" t="s">
        <v>49</v>
      </c>
    </row>
    <row r="263" spans="1:9" x14ac:dyDescent="0.2">
      <c r="A263" s="4" t="s">
        <v>140</v>
      </c>
      <c r="B263" s="2" t="s">
        <v>36</v>
      </c>
      <c r="C263" s="21" t="s">
        <v>53</v>
      </c>
      <c r="D263" s="21" t="s">
        <v>53</v>
      </c>
      <c r="E263" s="21" t="s">
        <v>53</v>
      </c>
      <c r="F263" s="21" t="s">
        <v>53</v>
      </c>
      <c r="G263" s="21">
        <v>120</v>
      </c>
      <c r="H263" s="9">
        <v>2009</v>
      </c>
      <c r="I263" s="9" t="s">
        <v>49</v>
      </c>
    </row>
    <row r="264" spans="1:9" x14ac:dyDescent="0.2">
      <c r="A264" s="4" t="s">
        <v>140</v>
      </c>
      <c r="B264" s="2" t="s">
        <v>37</v>
      </c>
      <c r="C264" s="21" t="s">
        <v>53</v>
      </c>
      <c r="D264" s="21" t="s">
        <v>53</v>
      </c>
      <c r="E264" s="21" t="s">
        <v>53</v>
      </c>
      <c r="F264" s="21" t="s">
        <v>53</v>
      </c>
      <c r="G264" s="21">
        <v>120</v>
      </c>
      <c r="H264" s="9">
        <v>2009</v>
      </c>
      <c r="I264" s="9" t="s">
        <v>49</v>
      </c>
    </row>
    <row r="265" spans="1:9" x14ac:dyDescent="0.2">
      <c r="A265" s="4" t="s">
        <v>140</v>
      </c>
      <c r="B265" s="2" t="s">
        <v>38</v>
      </c>
      <c r="C265" s="21" t="s">
        <v>53</v>
      </c>
      <c r="D265" s="21" t="s">
        <v>53</v>
      </c>
      <c r="E265" s="21" t="s">
        <v>53</v>
      </c>
      <c r="F265" s="21" t="s">
        <v>53</v>
      </c>
      <c r="G265" s="21">
        <v>120</v>
      </c>
      <c r="H265" s="9">
        <v>2009</v>
      </c>
      <c r="I265" s="9" t="s">
        <v>49</v>
      </c>
    </row>
    <row r="266" spans="1:9" x14ac:dyDescent="0.2">
      <c r="A266" s="4" t="s">
        <v>140</v>
      </c>
      <c r="B266" s="2" t="s">
        <v>39</v>
      </c>
      <c r="C266" s="21" t="s">
        <v>53</v>
      </c>
      <c r="D266" s="21" t="s">
        <v>53</v>
      </c>
      <c r="E266" s="21" t="s">
        <v>53</v>
      </c>
      <c r="F266" s="21" t="s">
        <v>53</v>
      </c>
      <c r="G266" s="21">
        <v>120</v>
      </c>
      <c r="H266" s="9">
        <v>2009</v>
      </c>
      <c r="I266" s="9" t="s">
        <v>49</v>
      </c>
    </row>
    <row r="267" spans="1:9" x14ac:dyDescent="0.2">
      <c r="A267" s="4" t="s">
        <v>140</v>
      </c>
      <c r="B267" s="2" t="s">
        <v>40</v>
      </c>
      <c r="C267" s="21" t="s">
        <v>53</v>
      </c>
      <c r="D267" s="21" t="s">
        <v>53</v>
      </c>
      <c r="E267" s="21" t="s">
        <v>53</v>
      </c>
      <c r="F267" s="21" t="s">
        <v>53</v>
      </c>
      <c r="G267" s="21">
        <v>120</v>
      </c>
      <c r="H267" s="9">
        <v>2009</v>
      </c>
      <c r="I267" s="9" t="s">
        <v>49</v>
      </c>
    </row>
    <row r="268" spans="1:9" x14ac:dyDescent="0.2">
      <c r="A268" s="4" t="s">
        <v>140</v>
      </c>
      <c r="B268" s="2" t="s">
        <v>41</v>
      </c>
      <c r="C268" s="21" t="s">
        <v>53</v>
      </c>
      <c r="D268" s="21" t="s">
        <v>53</v>
      </c>
      <c r="E268" s="21" t="s">
        <v>53</v>
      </c>
      <c r="F268" s="21" t="s">
        <v>53</v>
      </c>
      <c r="G268" s="21">
        <v>120</v>
      </c>
      <c r="H268" s="9">
        <v>2009</v>
      </c>
      <c r="I268" s="9" t="s">
        <v>49</v>
      </c>
    </row>
    <row r="269" spans="1:9" x14ac:dyDescent="0.2">
      <c r="A269" s="4" t="s">
        <v>140</v>
      </c>
      <c r="B269" s="2" t="s">
        <v>42</v>
      </c>
      <c r="C269" s="21" t="s">
        <v>53</v>
      </c>
      <c r="D269" s="21" t="s">
        <v>53</v>
      </c>
      <c r="E269" s="21" t="s">
        <v>53</v>
      </c>
      <c r="F269" s="21" t="s">
        <v>53</v>
      </c>
      <c r="G269" s="21">
        <v>120</v>
      </c>
      <c r="H269" s="9">
        <v>2009</v>
      </c>
      <c r="I269" s="9" t="s">
        <v>49</v>
      </c>
    </row>
    <row r="270" spans="1:9" x14ac:dyDescent="0.2">
      <c r="A270" s="4" t="s">
        <v>140</v>
      </c>
      <c r="B270" s="2" t="s">
        <v>43</v>
      </c>
      <c r="C270" s="21" t="s">
        <v>53</v>
      </c>
      <c r="D270" s="21" t="s">
        <v>53</v>
      </c>
      <c r="E270" s="21" t="s">
        <v>53</v>
      </c>
      <c r="F270" s="21" t="s">
        <v>53</v>
      </c>
      <c r="G270" s="21">
        <v>120</v>
      </c>
      <c r="H270" s="9">
        <v>2009</v>
      </c>
      <c r="I270" s="9" t="s">
        <v>49</v>
      </c>
    </row>
    <row r="271" spans="1:9" x14ac:dyDescent="0.2">
      <c r="A271" s="4" t="s">
        <v>140</v>
      </c>
      <c r="B271" s="2" t="s">
        <v>44</v>
      </c>
      <c r="C271" s="21" t="s">
        <v>53</v>
      </c>
      <c r="D271" s="21" t="s">
        <v>53</v>
      </c>
      <c r="E271" s="21" t="s">
        <v>53</v>
      </c>
      <c r="F271" s="21" t="s">
        <v>53</v>
      </c>
      <c r="G271" s="21">
        <v>120</v>
      </c>
      <c r="H271" s="9">
        <v>2009</v>
      </c>
      <c r="I271" s="9" t="s">
        <v>49</v>
      </c>
    </row>
    <row r="272" spans="1:9" x14ac:dyDescent="0.2">
      <c r="A272" s="4" t="s">
        <v>140</v>
      </c>
      <c r="B272" s="2" t="s">
        <v>45</v>
      </c>
      <c r="C272" s="21" t="s">
        <v>53</v>
      </c>
      <c r="D272" s="21" t="s">
        <v>53</v>
      </c>
      <c r="E272" s="21" t="s">
        <v>53</v>
      </c>
      <c r="F272" s="21" t="s">
        <v>53</v>
      </c>
      <c r="G272" s="21">
        <v>120</v>
      </c>
      <c r="H272" s="9">
        <v>2009</v>
      </c>
      <c r="I272" s="9" t="s">
        <v>49</v>
      </c>
    </row>
    <row r="273" spans="1:9" x14ac:dyDescent="0.2">
      <c r="A273" s="4" t="s">
        <v>140</v>
      </c>
      <c r="B273" s="2" t="s">
        <v>46</v>
      </c>
      <c r="C273" s="21" t="s">
        <v>53</v>
      </c>
      <c r="D273" s="21" t="s">
        <v>53</v>
      </c>
      <c r="E273" s="21" t="s">
        <v>53</v>
      </c>
      <c r="F273" s="21" t="s">
        <v>53</v>
      </c>
      <c r="G273" s="21">
        <v>120</v>
      </c>
      <c r="H273" s="9">
        <v>2009</v>
      </c>
      <c r="I273" s="9" t="s">
        <v>49</v>
      </c>
    </row>
    <row r="274" spans="1:9" x14ac:dyDescent="0.2">
      <c r="A274" s="4" t="s">
        <v>140</v>
      </c>
      <c r="B274" s="2" t="s">
        <v>47</v>
      </c>
      <c r="C274" s="21" t="s">
        <v>53</v>
      </c>
      <c r="D274" s="21" t="s">
        <v>53</v>
      </c>
      <c r="E274" s="21" t="s">
        <v>53</v>
      </c>
      <c r="F274" s="21" t="s">
        <v>53</v>
      </c>
      <c r="G274" s="21">
        <v>120</v>
      </c>
      <c r="H274" s="9">
        <v>2009</v>
      </c>
      <c r="I274" s="9" t="s">
        <v>49</v>
      </c>
    </row>
    <row r="275" spans="1:9" x14ac:dyDescent="0.2">
      <c r="A275" s="4" t="s">
        <v>140</v>
      </c>
      <c r="B275" s="18" t="s">
        <v>27</v>
      </c>
      <c r="C275" s="20" t="s">
        <v>53</v>
      </c>
      <c r="D275" s="20" t="s">
        <v>53</v>
      </c>
      <c r="E275" s="20" t="s">
        <v>53</v>
      </c>
      <c r="F275" s="20" t="s">
        <v>53</v>
      </c>
      <c r="G275" s="19">
        <v>130</v>
      </c>
      <c r="H275" s="19">
        <v>2008</v>
      </c>
      <c r="I275" s="19" t="s">
        <v>52</v>
      </c>
    </row>
    <row r="276" spans="1:9" x14ac:dyDescent="0.2">
      <c r="A276" s="4" t="s">
        <v>140</v>
      </c>
      <c r="B276" s="2" t="s">
        <v>28</v>
      </c>
      <c r="C276" s="21" t="s">
        <v>53</v>
      </c>
      <c r="D276" s="21" t="s">
        <v>53</v>
      </c>
      <c r="E276" s="21" t="s">
        <v>53</v>
      </c>
      <c r="F276" s="21" t="s">
        <v>53</v>
      </c>
      <c r="G276" s="9">
        <v>116</v>
      </c>
      <c r="H276" s="9">
        <v>2008</v>
      </c>
      <c r="I276" s="9" t="s">
        <v>52</v>
      </c>
    </row>
    <row r="277" spans="1:9" x14ac:dyDescent="0.2">
      <c r="A277" s="4" t="s">
        <v>140</v>
      </c>
      <c r="B277" s="2" t="s">
        <v>29</v>
      </c>
      <c r="C277" s="21" t="s">
        <v>53</v>
      </c>
      <c r="D277" s="21" t="s">
        <v>53</v>
      </c>
      <c r="E277" s="21" t="s">
        <v>53</v>
      </c>
      <c r="F277" s="21" t="s">
        <v>53</v>
      </c>
      <c r="G277" s="9">
        <v>77</v>
      </c>
      <c r="H277" s="9">
        <v>2008</v>
      </c>
      <c r="I277" s="9" t="s">
        <v>52</v>
      </c>
    </row>
    <row r="278" spans="1:9" x14ac:dyDescent="0.2">
      <c r="A278" s="4" t="s">
        <v>140</v>
      </c>
      <c r="B278" s="2" t="s">
        <v>30</v>
      </c>
      <c r="C278" s="21" t="s">
        <v>53</v>
      </c>
      <c r="D278" s="21" t="s">
        <v>53</v>
      </c>
      <c r="E278" s="21" t="s">
        <v>53</v>
      </c>
      <c r="F278" s="21" t="s">
        <v>53</v>
      </c>
      <c r="G278" s="9">
        <v>120</v>
      </c>
      <c r="H278" s="9">
        <v>2008</v>
      </c>
      <c r="I278" s="9" t="s">
        <v>52</v>
      </c>
    </row>
    <row r="279" spans="1:9" x14ac:dyDescent="0.2">
      <c r="A279" s="4" t="s">
        <v>140</v>
      </c>
      <c r="B279" s="2" t="s">
        <v>31</v>
      </c>
      <c r="C279" s="21" t="s">
        <v>53</v>
      </c>
      <c r="D279" s="21" t="s">
        <v>53</v>
      </c>
      <c r="E279" s="21" t="s">
        <v>53</v>
      </c>
      <c r="F279" s="21" t="s">
        <v>53</v>
      </c>
      <c r="G279" s="9">
        <v>105</v>
      </c>
      <c r="H279" s="9">
        <v>2008</v>
      </c>
      <c r="I279" s="9" t="s">
        <v>52</v>
      </c>
    </row>
    <row r="280" spans="1:9" x14ac:dyDescent="0.2">
      <c r="A280" s="4" t="s">
        <v>140</v>
      </c>
      <c r="B280" s="2" t="s">
        <v>32</v>
      </c>
      <c r="C280" s="21" t="s">
        <v>53</v>
      </c>
      <c r="D280" s="21" t="s">
        <v>53</v>
      </c>
      <c r="E280" s="21" t="s">
        <v>53</v>
      </c>
      <c r="F280" s="21" t="s">
        <v>53</v>
      </c>
      <c r="G280" s="9">
        <v>122</v>
      </c>
      <c r="H280" s="9">
        <v>2008</v>
      </c>
      <c r="I280" s="9" t="s">
        <v>52</v>
      </c>
    </row>
    <row r="281" spans="1:9" x14ac:dyDescent="0.2">
      <c r="A281" s="4" t="s">
        <v>140</v>
      </c>
      <c r="B281" s="2" t="s">
        <v>33</v>
      </c>
      <c r="C281" s="21" t="s">
        <v>53</v>
      </c>
      <c r="D281" s="21" t="s">
        <v>53</v>
      </c>
      <c r="E281" s="21" t="s">
        <v>53</v>
      </c>
      <c r="F281" s="21" t="s">
        <v>53</v>
      </c>
      <c r="G281" s="9">
        <v>115</v>
      </c>
      <c r="H281" s="9">
        <v>2008</v>
      </c>
      <c r="I281" s="9" t="s">
        <v>52</v>
      </c>
    </row>
    <row r="282" spans="1:9" x14ac:dyDescent="0.2">
      <c r="A282" s="4" t="s">
        <v>140</v>
      </c>
      <c r="B282" s="2" t="s">
        <v>34</v>
      </c>
      <c r="C282" s="21" t="s">
        <v>53</v>
      </c>
      <c r="D282" s="21" t="s">
        <v>53</v>
      </c>
      <c r="E282" s="21" t="s">
        <v>53</v>
      </c>
      <c r="F282" s="21" t="s">
        <v>53</v>
      </c>
      <c r="G282" s="9">
        <v>171</v>
      </c>
      <c r="H282" s="9">
        <v>2008</v>
      </c>
      <c r="I282" s="9" t="s">
        <v>52</v>
      </c>
    </row>
    <row r="283" spans="1:9" x14ac:dyDescent="0.2">
      <c r="A283" s="4" t="s">
        <v>140</v>
      </c>
      <c r="B283" s="2" t="s">
        <v>35</v>
      </c>
      <c r="C283" s="21" t="s">
        <v>53</v>
      </c>
      <c r="D283" s="21" t="s">
        <v>53</v>
      </c>
      <c r="E283" s="21" t="s">
        <v>53</v>
      </c>
      <c r="F283" s="21" t="s">
        <v>53</v>
      </c>
      <c r="G283" s="9">
        <v>94</v>
      </c>
      <c r="H283" s="9">
        <v>2008</v>
      </c>
      <c r="I283" s="9" t="s">
        <v>52</v>
      </c>
    </row>
    <row r="284" spans="1:9" x14ac:dyDescent="0.2">
      <c r="A284" s="4" t="s">
        <v>140</v>
      </c>
      <c r="B284" s="2" t="s">
        <v>36</v>
      </c>
      <c r="C284" s="21" t="s">
        <v>53</v>
      </c>
      <c r="D284" s="21" t="s">
        <v>53</v>
      </c>
      <c r="E284" s="21" t="s">
        <v>53</v>
      </c>
      <c r="F284" s="21" t="s">
        <v>53</v>
      </c>
      <c r="G284" s="9">
        <v>202</v>
      </c>
      <c r="H284" s="9">
        <v>2008</v>
      </c>
      <c r="I284" s="9" t="s">
        <v>52</v>
      </c>
    </row>
    <row r="285" spans="1:9" x14ac:dyDescent="0.2">
      <c r="A285" s="4" t="s">
        <v>140</v>
      </c>
      <c r="B285" s="2" t="s">
        <v>37</v>
      </c>
      <c r="C285" s="21" t="s">
        <v>53</v>
      </c>
      <c r="D285" s="21" t="s">
        <v>53</v>
      </c>
      <c r="E285" s="21" t="s">
        <v>53</v>
      </c>
      <c r="F285" s="21" t="s">
        <v>53</v>
      </c>
      <c r="G285" s="9">
        <v>201</v>
      </c>
      <c r="H285" s="9">
        <v>2008</v>
      </c>
      <c r="I285" s="9" t="s">
        <v>52</v>
      </c>
    </row>
    <row r="286" spans="1:9" x14ac:dyDescent="0.2">
      <c r="A286" s="4" t="s">
        <v>140</v>
      </c>
      <c r="B286" s="2" t="s">
        <v>38</v>
      </c>
      <c r="C286" s="21" t="s">
        <v>53</v>
      </c>
      <c r="D286" s="21" t="s">
        <v>53</v>
      </c>
      <c r="E286" s="21" t="s">
        <v>53</v>
      </c>
      <c r="F286" s="21" t="s">
        <v>53</v>
      </c>
      <c r="G286" s="9">
        <v>102</v>
      </c>
      <c r="H286" s="9">
        <v>2008</v>
      </c>
      <c r="I286" s="9" t="s">
        <v>52</v>
      </c>
    </row>
    <row r="287" spans="1:9" x14ac:dyDescent="0.2">
      <c r="A287" s="4" t="s">
        <v>140</v>
      </c>
      <c r="B287" s="2" t="s">
        <v>39</v>
      </c>
      <c r="C287" s="21" t="s">
        <v>53</v>
      </c>
      <c r="D287" s="21" t="s">
        <v>53</v>
      </c>
      <c r="E287" s="21" t="s">
        <v>53</v>
      </c>
      <c r="F287" s="21" t="s">
        <v>53</v>
      </c>
      <c r="G287" s="9">
        <v>196</v>
      </c>
      <c r="H287" s="9">
        <v>2008</v>
      </c>
      <c r="I287" s="9" t="s">
        <v>52</v>
      </c>
    </row>
    <row r="288" spans="1:9" x14ac:dyDescent="0.2">
      <c r="A288" s="4" t="s">
        <v>140</v>
      </c>
      <c r="B288" s="2" t="s">
        <v>40</v>
      </c>
      <c r="C288" s="21" t="s">
        <v>53</v>
      </c>
      <c r="D288" s="21" t="s">
        <v>53</v>
      </c>
      <c r="E288" s="21" t="s">
        <v>53</v>
      </c>
      <c r="F288" s="21" t="s">
        <v>53</v>
      </c>
      <c r="G288" s="9">
        <v>81</v>
      </c>
      <c r="H288" s="9">
        <v>2008</v>
      </c>
      <c r="I288" s="9" t="s">
        <v>52</v>
      </c>
    </row>
    <row r="289" spans="1:9" x14ac:dyDescent="0.2">
      <c r="A289" s="4" t="s">
        <v>140</v>
      </c>
      <c r="B289" s="2" t="s">
        <v>41</v>
      </c>
      <c r="C289" s="21" t="s">
        <v>53</v>
      </c>
      <c r="D289" s="21" t="s">
        <v>53</v>
      </c>
      <c r="E289" s="21" t="s">
        <v>53</v>
      </c>
      <c r="F289" s="21" t="s">
        <v>53</v>
      </c>
      <c r="G289" s="9">
        <v>184</v>
      </c>
      <c r="H289" s="9">
        <v>2008</v>
      </c>
      <c r="I289" s="9" t="s">
        <v>52</v>
      </c>
    </row>
    <row r="290" spans="1:9" x14ac:dyDescent="0.2">
      <c r="A290" s="4" t="s">
        <v>140</v>
      </c>
      <c r="B290" s="2" t="s">
        <v>42</v>
      </c>
      <c r="C290" s="21" t="s">
        <v>53</v>
      </c>
      <c r="D290" s="21" t="s">
        <v>53</v>
      </c>
      <c r="E290" s="21" t="s">
        <v>53</v>
      </c>
      <c r="F290" s="21" t="s">
        <v>53</v>
      </c>
      <c r="G290" s="9">
        <v>133</v>
      </c>
      <c r="H290" s="9">
        <v>2008</v>
      </c>
      <c r="I290" s="9" t="s">
        <v>52</v>
      </c>
    </row>
    <row r="291" spans="1:9" x14ac:dyDescent="0.2">
      <c r="A291" s="4" t="s">
        <v>140</v>
      </c>
      <c r="B291" s="2" t="s">
        <v>43</v>
      </c>
      <c r="C291" s="21" t="s">
        <v>53</v>
      </c>
      <c r="D291" s="21" t="s">
        <v>53</v>
      </c>
      <c r="E291" s="21" t="s">
        <v>53</v>
      </c>
      <c r="F291" s="21" t="s">
        <v>53</v>
      </c>
      <c r="G291" s="9">
        <v>110</v>
      </c>
      <c r="H291" s="9">
        <v>2008</v>
      </c>
      <c r="I291" s="9" t="s">
        <v>52</v>
      </c>
    </row>
    <row r="292" spans="1:9" x14ac:dyDescent="0.2">
      <c r="A292" s="4" t="s">
        <v>140</v>
      </c>
      <c r="B292" s="2" t="s">
        <v>44</v>
      </c>
      <c r="C292" s="21" t="s">
        <v>53</v>
      </c>
      <c r="D292" s="21" t="s">
        <v>53</v>
      </c>
      <c r="E292" s="21" t="s">
        <v>53</v>
      </c>
      <c r="F292" s="21" t="s">
        <v>53</v>
      </c>
      <c r="G292" s="9">
        <v>52</v>
      </c>
      <c r="H292" s="9">
        <v>2008</v>
      </c>
      <c r="I292" s="9" t="s">
        <v>52</v>
      </c>
    </row>
    <row r="293" spans="1:9" x14ac:dyDescent="0.2">
      <c r="A293" s="4" t="s">
        <v>140</v>
      </c>
      <c r="B293" s="2" t="s">
        <v>45</v>
      </c>
      <c r="C293" s="21" t="s">
        <v>53</v>
      </c>
      <c r="D293" s="21" t="s">
        <v>53</v>
      </c>
      <c r="E293" s="21" t="s">
        <v>53</v>
      </c>
      <c r="F293" s="21" t="s">
        <v>53</v>
      </c>
      <c r="G293" s="9">
        <v>51</v>
      </c>
      <c r="H293" s="9">
        <v>2008</v>
      </c>
      <c r="I293" s="9" t="s">
        <v>52</v>
      </c>
    </row>
    <row r="294" spans="1:9" x14ac:dyDescent="0.2">
      <c r="A294" s="4" t="s">
        <v>140</v>
      </c>
      <c r="B294" s="2" t="s">
        <v>46</v>
      </c>
      <c r="C294" s="21" t="s">
        <v>53</v>
      </c>
      <c r="D294" s="21" t="s">
        <v>53</v>
      </c>
      <c r="E294" s="21" t="s">
        <v>53</v>
      </c>
      <c r="F294" s="21" t="s">
        <v>53</v>
      </c>
      <c r="G294" s="9">
        <v>122</v>
      </c>
      <c r="H294" s="9">
        <v>2008</v>
      </c>
      <c r="I294" s="9" t="s">
        <v>52</v>
      </c>
    </row>
    <row r="295" spans="1:9" x14ac:dyDescent="0.2">
      <c r="A295" s="4" t="s">
        <v>140</v>
      </c>
      <c r="B295" s="2" t="s">
        <v>47</v>
      </c>
      <c r="C295" s="21" t="s">
        <v>53</v>
      </c>
      <c r="D295" s="21" t="s">
        <v>53</v>
      </c>
      <c r="E295" s="21" t="s">
        <v>53</v>
      </c>
      <c r="F295" s="21" t="s">
        <v>53</v>
      </c>
      <c r="G295" s="9">
        <v>31</v>
      </c>
      <c r="H295" s="9">
        <v>2008</v>
      </c>
      <c r="I295" s="9" t="s">
        <v>52</v>
      </c>
    </row>
    <row r="296" spans="1:9" x14ac:dyDescent="0.2">
      <c r="A296" s="4" t="s">
        <v>140</v>
      </c>
      <c r="B296" s="18" t="s">
        <v>27</v>
      </c>
      <c r="C296" s="20" t="s">
        <v>53</v>
      </c>
      <c r="D296" s="20" t="s">
        <v>53</v>
      </c>
      <c r="E296" s="20" t="s">
        <v>53</v>
      </c>
      <c r="F296" s="20" t="s">
        <v>53</v>
      </c>
      <c r="G296" s="19">
        <v>120</v>
      </c>
      <c r="H296" s="19">
        <v>2007</v>
      </c>
      <c r="I296" s="19" t="s">
        <v>49</v>
      </c>
    </row>
    <row r="297" spans="1:9" x14ac:dyDescent="0.2">
      <c r="A297" s="4" t="s">
        <v>140</v>
      </c>
      <c r="B297" s="2" t="s">
        <v>28</v>
      </c>
      <c r="C297" s="21" t="s">
        <v>53</v>
      </c>
      <c r="D297" s="21" t="s">
        <v>53</v>
      </c>
      <c r="E297" s="21" t="s">
        <v>53</v>
      </c>
      <c r="F297" s="21" t="s">
        <v>53</v>
      </c>
      <c r="G297" s="9">
        <v>120</v>
      </c>
      <c r="H297" s="9">
        <v>2007</v>
      </c>
      <c r="I297" s="9" t="s">
        <v>49</v>
      </c>
    </row>
    <row r="298" spans="1:9" x14ac:dyDescent="0.2">
      <c r="A298" s="4" t="s">
        <v>140</v>
      </c>
      <c r="B298" s="2" t="s">
        <v>29</v>
      </c>
      <c r="C298" s="21" t="s">
        <v>53</v>
      </c>
      <c r="D298" s="21" t="s">
        <v>53</v>
      </c>
      <c r="E298" s="21" t="s">
        <v>53</v>
      </c>
      <c r="F298" s="21" t="s">
        <v>53</v>
      </c>
      <c r="G298" s="9">
        <v>100</v>
      </c>
      <c r="H298" s="9">
        <v>2007</v>
      </c>
      <c r="I298" s="9" t="s">
        <v>49</v>
      </c>
    </row>
    <row r="299" spans="1:9" x14ac:dyDescent="0.2">
      <c r="A299" s="4" t="s">
        <v>140</v>
      </c>
      <c r="B299" s="2" t="s">
        <v>30</v>
      </c>
      <c r="C299" s="21" t="s">
        <v>53</v>
      </c>
      <c r="D299" s="21" t="s">
        <v>53</v>
      </c>
      <c r="E299" s="21" t="s">
        <v>53</v>
      </c>
      <c r="F299" s="21" t="s">
        <v>53</v>
      </c>
      <c r="G299" s="9">
        <v>120</v>
      </c>
      <c r="H299" s="9">
        <v>2007</v>
      </c>
      <c r="I299" s="9" t="s">
        <v>49</v>
      </c>
    </row>
    <row r="300" spans="1:9" x14ac:dyDescent="0.2">
      <c r="A300" s="4" t="s">
        <v>140</v>
      </c>
      <c r="B300" s="2" t="s">
        <v>31</v>
      </c>
      <c r="C300" s="21" t="s">
        <v>53</v>
      </c>
      <c r="D300" s="21" t="s">
        <v>53</v>
      </c>
      <c r="E300" s="21" t="s">
        <v>53</v>
      </c>
      <c r="F300" s="21" t="s">
        <v>53</v>
      </c>
      <c r="G300" s="9">
        <v>120</v>
      </c>
      <c r="H300" s="9">
        <v>2007</v>
      </c>
      <c r="I300" s="9" t="s">
        <v>49</v>
      </c>
    </row>
    <row r="301" spans="1:9" x14ac:dyDescent="0.2">
      <c r="A301" s="4" t="s">
        <v>140</v>
      </c>
      <c r="B301" s="2" t="s">
        <v>32</v>
      </c>
      <c r="C301" s="21" t="s">
        <v>53</v>
      </c>
      <c r="D301" s="21" t="s">
        <v>53</v>
      </c>
      <c r="E301" s="21" t="s">
        <v>53</v>
      </c>
      <c r="F301" s="21" t="s">
        <v>53</v>
      </c>
      <c r="G301" s="9">
        <v>120</v>
      </c>
      <c r="H301" s="9">
        <v>2007</v>
      </c>
      <c r="I301" s="9" t="s">
        <v>49</v>
      </c>
    </row>
    <row r="302" spans="1:9" x14ac:dyDescent="0.2">
      <c r="A302" s="4" t="s">
        <v>140</v>
      </c>
      <c r="B302" s="2" t="s">
        <v>33</v>
      </c>
      <c r="C302" s="21" t="s">
        <v>53</v>
      </c>
      <c r="D302" s="21" t="s">
        <v>53</v>
      </c>
      <c r="E302" s="21" t="s">
        <v>53</v>
      </c>
      <c r="F302" s="21" t="s">
        <v>53</v>
      </c>
      <c r="G302" s="9">
        <v>120</v>
      </c>
      <c r="H302" s="9">
        <v>2007</v>
      </c>
      <c r="I302" s="9" t="s">
        <v>49</v>
      </c>
    </row>
    <row r="303" spans="1:9" x14ac:dyDescent="0.2">
      <c r="A303" s="4" t="s">
        <v>140</v>
      </c>
      <c r="B303" s="2" t="s">
        <v>34</v>
      </c>
      <c r="C303" s="21" t="s">
        <v>53</v>
      </c>
      <c r="D303" s="21" t="s">
        <v>53</v>
      </c>
      <c r="E303" s="21" t="s">
        <v>53</v>
      </c>
      <c r="F303" s="21" t="s">
        <v>53</v>
      </c>
      <c r="G303" s="9">
        <v>160</v>
      </c>
      <c r="H303" s="9">
        <v>2007</v>
      </c>
      <c r="I303" s="9" t="s">
        <v>49</v>
      </c>
    </row>
    <row r="304" spans="1:9" x14ac:dyDescent="0.2">
      <c r="A304" s="4" t="s">
        <v>140</v>
      </c>
      <c r="B304" s="2" t="s">
        <v>35</v>
      </c>
      <c r="C304" s="21" t="s">
        <v>53</v>
      </c>
      <c r="D304" s="21" t="s">
        <v>53</v>
      </c>
      <c r="E304" s="21" t="s">
        <v>53</v>
      </c>
      <c r="F304" s="21" t="s">
        <v>53</v>
      </c>
      <c r="G304" s="9">
        <v>100</v>
      </c>
      <c r="H304" s="9">
        <v>2007</v>
      </c>
      <c r="I304" s="9" t="s">
        <v>49</v>
      </c>
    </row>
    <row r="305" spans="1:9" x14ac:dyDescent="0.2">
      <c r="A305" s="4" t="s">
        <v>140</v>
      </c>
      <c r="B305" s="2" t="s">
        <v>36</v>
      </c>
      <c r="C305" s="21" t="s">
        <v>53</v>
      </c>
      <c r="D305" s="21" t="s">
        <v>53</v>
      </c>
      <c r="E305" s="21" t="s">
        <v>53</v>
      </c>
      <c r="F305" s="21" t="s">
        <v>53</v>
      </c>
      <c r="G305" s="9">
        <v>200</v>
      </c>
      <c r="H305" s="9">
        <v>2007</v>
      </c>
      <c r="I305" s="9" t="s">
        <v>49</v>
      </c>
    </row>
    <row r="306" spans="1:9" x14ac:dyDescent="0.2">
      <c r="A306" s="4" t="s">
        <v>140</v>
      </c>
      <c r="B306" s="2" t="s">
        <v>37</v>
      </c>
      <c r="C306" s="21" t="s">
        <v>53</v>
      </c>
      <c r="D306" s="21" t="s">
        <v>53</v>
      </c>
      <c r="E306" s="21" t="s">
        <v>53</v>
      </c>
      <c r="F306" s="21" t="s">
        <v>53</v>
      </c>
      <c r="G306" s="9">
        <v>200</v>
      </c>
      <c r="H306" s="9">
        <v>2007</v>
      </c>
      <c r="I306" s="9" t="s">
        <v>49</v>
      </c>
    </row>
    <row r="307" spans="1:9" x14ac:dyDescent="0.2">
      <c r="A307" s="4" t="s">
        <v>140</v>
      </c>
      <c r="B307" s="2" t="s">
        <v>38</v>
      </c>
      <c r="C307" s="21" t="s">
        <v>53</v>
      </c>
      <c r="D307" s="21" t="s">
        <v>53</v>
      </c>
      <c r="E307" s="21" t="s">
        <v>53</v>
      </c>
      <c r="F307" s="21" t="s">
        <v>53</v>
      </c>
      <c r="G307" s="9">
        <v>100</v>
      </c>
      <c r="H307" s="9">
        <v>2007</v>
      </c>
      <c r="I307" s="9" t="s">
        <v>49</v>
      </c>
    </row>
    <row r="308" spans="1:9" x14ac:dyDescent="0.2">
      <c r="A308" s="4" t="s">
        <v>140</v>
      </c>
      <c r="B308" s="2" t="s">
        <v>39</v>
      </c>
      <c r="C308" s="21" t="s">
        <v>53</v>
      </c>
      <c r="D308" s="21" t="s">
        <v>53</v>
      </c>
      <c r="E308" s="21" t="s">
        <v>53</v>
      </c>
      <c r="F308" s="21" t="s">
        <v>53</v>
      </c>
      <c r="G308" s="9">
        <v>181</v>
      </c>
      <c r="H308" s="9">
        <v>2007</v>
      </c>
      <c r="I308" s="9" t="s">
        <v>49</v>
      </c>
    </row>
    <row r="309" spans="1:9" x14ac:dyDescent="0.2">
      <c r="A309" s="4" t="s">
        <v>140</v>
      </c>
      <c r="B309" s="2" t="s">
        <v>40</v>
      </c>
      <c r="C309" s="21" t="s">
        <v>53</v>
      </c>
      <c r="D309" s="21" t="s">
        <v>53</v>
      </c>
      <c r="E309" s="21" t="s">
        <v>53</v>
      </c>
      <c r="F309" s="21" t="s">
        <v>53</v>
      </c>
      <c r="G309" s="9">
        <v>79</v>
      </c>
      <c r="H309" s="9">
        <v>2007</v>
      </c>
      <c r="I309" s="9" t="s">
        <v>49</v>
      </c>
    </row>
    <row r="310" spans="1:9" x14ac:dyDescent="0.2">
      <c r="A310" s="4" t="s">
        <v>140</v>
      </c>
      <c r="B310" s="2" t="s">
        <v>41</v>
      </c>
      <c r="C310" s="21" t="s">
        <v>53</v>
      </c>
      <c r="D310" s="21" t="s">
        <v>53</v>
      </c>
      <c r="E310" s="21" t="s">
        <v>53</v>
      </c>
      <c r="F310" s="21" t="s">
        <v>53</v>
      </c>
      <c r="G310" s="9">
        <v>179</v>
      </c>
      <c r="H310" s="9">
        <v>2007</v>
      </c>
      <c r="I310" s="9" t="s">
        <v>49</v>
      </c>
    </row>
    <row r="311" spans="1:9" x14ac:dyDescent="0.2">
      <c r="A311" s="4" t="s">
        <v>140</v>
      </c>
      <c r="B311" s="2" t="s">
        <v>42</v>
      </c>
      <c r="C311" s="21" t="s">
        <v>53</v>
      </c>
      <c r="D311" s="21" t="s">
        <v>53</v>
      </c>
      <c r="E311" s="21" t="s">
        <v>53</v>
      </c>
      <c r="F311" s="21" t="s">
        <v>53</v>
      </c>
      <c r="G311" s="9">
        <v>120</v>
      </c>
      <c r="H311" s="9">
        <v>2007</v>
      </c>
      <c r="I311" s="9" t="s">
        <v>49</v>
      </c>
    </row>
    <row r="312" spans="1:9" x14ac:dyDescent="0.2">
      <c r="A312" s="4" t="s">
        <v>140</v>
      </c>
      <c r="B312" s="2" t="s">
        <v>43</v>
      </c>
      <c r="C312" s="21" t="s">
        <v>53</v>
      </c>
      <c r="D312" s="21" t="s">
        <v>53</v>
      </c>
      <c r="E312" s="21" t="s">
        <v>53</v>
      </c>
      <c r="F312" s="21" t="s">
        <v>53</v>
      </c>
      <c r="G312" s="9">
        <v>121</v>
      </c>
      <c r="H312" s="9">
        <v>2007</v>
      </c>
      <c r="I312" s="9" t="s">
        <v>49</v>
      </c>
    </row>
    <row r="313" spans="1:9" x14ac:dyDescent="0.2">
      <c r="A313" s="4" t="s">
        <v>140</v>
      </c>
      <c r="B313" s="2" t="s">
        <v>44</v>
      </c>
      <c r="C313" s="21" t="s">
        <v>53</v>
      </c>
      <c r="D313" s="21" t="s">
        <v>53</v>
      </c>
      <c r="E313" s="21" t="s">
        <v>53</v>
      </c>
      <c r="F313" s="21" t="s">
        <v>53</v>
      </c>
      <c r="G313" s="9">
        <v>40</v>
      </c>
      <c r="H313" s="9">
        <v>2007</v>
      </c>
      <c r="I313" s="9" t="s">
        <v>49</v>
      </c>
    </row>
    <row r="314" spans="1:9" x14ac:dyDescent="0.2">
      <c r="A314" s="4" t="s">
        <v>140</v>
      </c>
      <c r="B314" s="2" t="s">
        <v>45</v>
      </c>
      <c r="C314" s="21" t="s">
        <v>53</v>
      </c>
      <c r="D314" s="21" t="s">
        <v>53</v>
      </c>
      <c r="E314" s="21" t="s">
        <v>53</v>
      </c>
      <c r="F314" s="21" t="s">
        <v>53</v>
      </c>
      <c r="G314" s="9">
        <v>40</v>
      </c>
      <c r="H314" s="9">
        <v>2007</v>
      </c>
      <c r="I314" s="9" t="s">
        <v>49</v>
      </c>
    </row>
    <row r="315" spans="1:9" x14ac:dyDescent="0.2">
      <c r="A315" s="4" t="s">
        <v>140</v>
      </c>
      <c r="B315" s="2" t="s">
        <v>46</v>
      </c>
      <c r="C315" s="21" t="s">
        <v>53</v>
      </c>
      <c r="D315" s="21" t="s">
        <v>53</v>
      </c>
      <c r="E315" s="21" t="s">
        <v>53</v>
      </c>
      <c r="F315" s="21" t="s">
        <v>53</v>
      </c>
      <c r="G315" s="9">
        <v>120</v>
      </c>
      <c r="H315" s="9">
        <v>2007</v>
      </c>
      <c r="I315" s="9" t="s">
        <v>49</v>
      </c>
    </row>
    <row r="316" spans="1:9" x14ac:dyDescent="0.2">
      <c r="A316" s="4" t="s">
        <v>140</v>
      </c>
      <c r="B316" s="2" t="s">
        <v>47</v>
      </c>
      <c r="C316" s="21" t="s">
        <v>53</v>
      </c>
      <c r="D316" s="21" t="s">
        <v>53</v>
      </c>
      <c r="E316" s="21" t="s">
        <v>53</v>
      </c>
      <c r="F316" s="21" t="s">
        <v>53</v>
      </c>
      <c r="G316" s="9">
        <v>40</v>
      </c>
      <c r="H316" s="9">
        <v>2007</v>
      </c>
      <c r="I316" s="9" t="s">
        <v>49</v>
      </c>
    </row>
    <row r="317" spans="1:9" x14ac:dyDescent="0.2">
      <c r="A317" s="4" t="s">
        <v>140</v>
      </c>
      <c r="B317" s="18" t="s">
        <v>27</v>
      </c>
      <c r="C317" s="20" t="s">
        <v>53</v>
      </c>
      <c r="D317" s="20" t="s">
        <v>53</v>
      </c>
      <c r="E317" s="20" t="s">
        <v>53</v>
      </c>
      <c r="F317" s="20" t="s">
        <v>53</v>
      </c>
      <c r="G317" s="19">
        <v>120</v>
      </c>
      <c r="H317" s="19">
        <v>2006</v>
      </c>
      <c r="I317" s="19" t="s">
        <v>49</v>
      </c>
    </row>
    <row r="318" spans="1:9" x14ac:dyDescent="0.2">
      <c r="A318" s="4" t="s">
        <v>140</v>
      </c>
      <c r="B318" s="2" t="s">
        <v>28</v>
      </c>
      <c r="C318" s="21" t="s">
        <v>53</v>
      </c>
      <c r="D318" s="21" t="s">
        <v>53</v>
      </c>
      <c r="E318" s="21" t="s">
        <v>53</v>
      </c>
      <c r="F318" s="21" t="s">
        <v>53</v>
      </c>
      <c r="G318" s="9">
        <v>121</v>
      </c>
      <c r="H318" s="9">
        <v>2006</v>
      </c>
      <c r="I318" s="9" t="s">
        <v>49</v>
      </c>
    </row>
    <row r="319" spans="1:9" x14ac:dyDescent="0.2">
      <c r="A319" s="4" t="s">
        <v>140</v>
      </c>
      <c r="B319" s="2" t="s">
        <v>29</v>
      </c>
      <c r="C319" s="21" t="s">
        <v>53</v>
      </c>
      <c r="D319" s="21" t="s">
        <v>53</v>
      </c>
      <c r="E319" s="21" t="s">
        <v>53</v>
      </c>
      <c r="F319" s="21" t="s">
        <v>53</v>
      </c>
      <c r="G319" s="9">
        <v>100</v>
      </c>
      <c r="H319" s="9">
        <v>2006</v>
      </c>
      <c r="I319" s="9" t="s">
        <v>49</v>
      </c>
    </row>
    <row r="320" spans="1:9" x14ac:dyDescent="0.2">
      <c r="A320" s="4" t="s">
        <v>140</v>
      </c>
      <c r="B320" s="2" t="s">
        <v>30</v>
      </c>
      <c r="C320" s="21" t="s">
        <v>53</v>
      </c>
      <c r="D320" s="21" t="s">
        <v>53</v>
      </c>
      <c r="E320" s="21" t="s">
        <v>53</v>
      </c>
      <c r="F320" s="21" t="s">
        <v>53</v>
      </c>
      <c r="G320" s="9">
        <v>120</v>
      </c>
      <c r="H320" s="9">
        <v>2006</v>
      </c>
      <c r="I320" s="9" t="s">
        <v>49</v>
      </c>
    </row>
    <row r="321" spans="1:9" x14ac:dyDescent="0.2">
      <c r="A321" s="4" t="s">
        <v>140</v>
      </c>
      <c r="B321" s="2" t="s">
        <v>31</v>
      </c>
      <c r="C321" s="21" t="s">
        <v>53</v>
      </c>
      <c r="D321" s="21" t="s">
        <v>53</v>
      </c>
      <c r="E321" s="21" t="s">
        <v>53</v>
      </c>
      <c r="F321" s="21" t="s">
        <v>53</v>
      </c>
      <c r="G321" s="9">
        <v>110</v>
      </c>
      <c r="H321" s="9">
        <v>2006</v>
      </c>
      <c r="I321" s="9" t="s">
        <v>49</v>
      </c>
    </row>
    <row r="322" spans="1:9" x14ac:dyDescent="0.2">
      <c r="A322" s="4" t="s">
        <v>140</v>
      </c>
      <c r="B322" s="2" t="s">
        <v>32</v>
      </c>
      <c r="C322" s="21" t="s">
        <v>53</v>
      </c>
      <c r="D322" s="21" t="s">
        <v>53</v>
      </c>
      <c r="E322" s="21" t="s">
        <v>53</v>
      </c>
      <c r="F322" s="21" t="s">
        <v>53</v>
      </c>
      <c r="G322" s="9">
        <v>120</v>
      </c>
      <c r="H322" s="9">
        <v>2006</v>
      </c>
      <c r="I322" s="9" t="s">
        <v>49</v>
      </c>
    </row>
    <row r="323" spans="1:9" x14ac:dyDescent="0.2">
      <c r="A323" s="4" t="s">
        <v>140</v>
      </c>
      <c r="B323" s="2" t="s">
        <v>33</v>
      </c>
      <c r="C323" s="21" t="s">
        <v>53</v>
      </c>
      <c r="D323" s="21" t="s">
        <v>53</v>
      </c>
      <c r="E323" s="21" t="s">
        <v>53</v>
      </c>
      <c r="F323" s="21" t="s">
        <v>53</v>
      </c>
      <c r="G323" s="9">
        <v>120</v>
      </c>
      <c r="H323" s="9">
        <v>2006</v>
      </c>
      <c r="I323" s="9" t="s">
        <v>49</v>
      </c>
    </row>
    <row r="324" spans="1:9" x14ac:dyDescent="0.2">
      <c r="A324" s="4" t="s">
        <v>140</v>
      </c>
      <c r="B324" s="2" t="s">
        <v>34</v>
      </c>
      <c r="C324" s="21" t="s">
        <v>53</v>
      </c>
      <c r="D324" s="21" t="s">
        <v>53</v>
      </c>
      <c r="E324" s="21" t="s">
        <v>53</v>
      </c>
      <c r="F324" s="21" t="s">
        <v>53</v>
      </c>
      <c r="G324" s="9">
        <v>170</v>
      </c>
      <c r="H324" s="9">
        <v>2006</v>
      </c>
      <c r="I324" s="9" t="s">
        <v>49</v>
      </c>
    </row>
    <row r="325" spans="1:9" x14ac:dyDescent="0.2">
      <c r="A325" s="4" t="s">
        <v>140</v>
      </c>
      <c r="B325" s="2" t="s">
        <v>35</v>
      </c>
      <c r="C325" s="21" t="s">
        <v>53</v>
      </c>
      <c r="D325" s="21" t="s">
        <v>53</v>
      </c>
      <c r="E325" s="21" t="s">
        <v>53</v>
      </c>
      <c r="F325" s="21" t="s">
        <v>53</v>
      </c>
      <c r="G325" s="9">
        <v>90</v>
      </c>
      <c r="H325" s="9">
        <v>2006</v>
      </c>
      <c r="I325" s="9" t="s">
        <v>49</v>
      </c>
    </row>
    <row r="326" spans="1:9" x14ac:dyDescent="0.2">
      <c r="A326" s="4" t="s">
        <v>140</v>
      </c>
      <c r="B326" s="2" t="s">
        <v>36</v>
      </c>
      <c r="C326" s="21" t="s">
        <v>53</v>
      </c>
      <c r="D326" s="21" t="s">
        <v>53</v>
      </c>
      <c r="E326" s="21" t="s">
        <v>53</v>
      </c>
      <c r="F326" s="21" t="s">
        <v>53</v>
      </c>
      <c r="G326" s="9">
        <v>200</v>
      </c>
      <c r="H326" s="9">
        <v>2006</v>
      </c>
      <c r="I326" s="9" t="s">
        <v>49</v>
      </c>
    </row>
    <row r="327" spans="1:9" x14ac:dyDescent="0.2">
      <c r="A327" s="4" t="s">
        <v>140</v>
      </c>
      <c r="B327" s="2" t="s">
        <v>37</v>
      </c>
      <c r="C327" s="21" t="s">
        <v>53</v>
      </c>
      <c r="D327" s="21" t="s">
        <v>53</v>
      </c>
      <c r="E327" s="21" t="s">
        <v>53</v>
      </c>
      <c r="F327" s="21" t="s">
        <v>53</v>
      </c>
      <c r="G327" s="9">
        <v>190</v>
      </c>
      <c r="H327" s="9">
        <v>2006</v>
      </c>
      <c r="I327" s="9" t="s">
        <v>49</v>
      </c>
    </row>
    <row r="328" spans="1:9" x14ac:dyDescent="0.2">
      <c r="A328" s="4" t="s">
        <v>140</v>
      </c>
      <c r="B328" s="2" t="s">
        <v>38</v>
      </c>
      <c r="C328" s="21" t="s">
        <v>53</v>
      </c>
      <c r="D328" s="21" t="s">
        <v>53</v>
      </c>
      <c r="E328" s="21" t="s">
        <v>53</v>
      </c>
      <c r="F328" s="21" t="s">
        <v>53</v>
      </c>
      <c r="G328" s="9">
        <v>110</v>
      </c>
      <c r="H328" s="9">
        <v>2006</v>
      </c>
      <c r="I328" s="9" t="s">
        <v>49</v>
      </c>
    </row>
    <row r="329" spans="1:9" x14ac:dyDescent="0.2">
      <c r="A329" s="4" t="s">
        <v>140</v>
      </c>
      <c r="B329" s="2" t="s">
        <v>39</v>
      </c>
      <c r="C329" s="21" t="s">
        <v>53</v>
      </c>
      <c r="D329" s="21" t="s">
        <v>53</v>
      </c>
      <c r="E329" s="21" t="s">
        <v>53</v>
      </c>
      <c r="F329" s="21" t="s">
        <v>53</v>
      </c>
      <c r="G329" s="9">
        <v>190</v>
      </c>
      <c r="H329" s="9">
        <v>2006</v>
      </c>
      <c r="I329" s="9" t="s">
        <v>49</v>
      </c>
    </row>
    <row r="330" spans="1:9" x14ac:dyDescent="0.2">
      <c r="A330" s="4" t="s">
        <v>140</v>
      </c>
      <c r="B330" s="2" t="s">
        <v>40</v>
      </c>
      <c r="C330" s="21" t="s">
        <v>53</v>
      </c>
      <c r="D330" s="21" t="s">
        <v>53</v>
      </c>
      <c r="E330" s="21" t="s">
        <v>53</v>
      </c>
      <c r="F330" s="21" t="s">
        <v>53</v>
      </c>
      <c r="G330" s="9">
        <v>80</v>
      </c>
      <c r="H330" s="9">
        <v>2006</v>
      </c>
      <c r="I330" s="9" t="s">
        <v>49</v>
      </c>
    </row>
    <row r="331" spans="1:9" x14ac:dyDescent="0.2">
      <c r="A331" s="4" t="s">
        <v>140</v>
      </c>
      <c r="B331" s="2" t="s">
        <v>41</v>
      </c>
      <c r="C331" s="21" t="s">
        <v>53</v>
      </c>
      <c r="D331" s="21" t="s">
        <v>53</v>
      </c>
      <c r="E331" s="21" t="s">
        <v>53</v>
      </c>
      <c r="F331" s="21" t="s">
        <v>53</v>
      </c>
      <c r="G331" s="9">
        <v>180</v>
      </c>
      <c r="H331" s="9">
        <v>2006</v>
      </c>
      <c r="I331" s="9" t="s">
        <v>49</v>
      </c>
    </row>
    <row r="332" spans="1:9" x14ac:dyDescent="0.2">
      <c r="A332" s="4" t="s">
        <v>140</v>
      </c>
      <c r="B332" s="2" t="s">
        <v>42</v>
      </c>
      <c r="C332" s="21" t="s">
        <v>53</v>
      </c>
      <c r="D332" s="21" t="s">
        <v>53</v>
      </c>
      <c r="E332" s="21" t="s">
        <v>53</v>
      </c>
      <c r="F332" s="21" t="s">
        <v>53</v>
      </c>
      <c r="G332" s="9">
        <v>120</v>
      </c>
      <c r="H332" s="9">
        <v>2006</v>
      </c>
      <c r="I332" s="9" t="s">
        <v>49</v>
      </c>
    </row>
    <row r="333" spans="1:9" x14ac:dyDescent="0.2">
      <c r="A333" s="4" t="s">
        <v>140</v>
      </c>
      <c r="B333" s="2" t="s">
        <v>43</v>
      </c>
      <c r="C333" s="21" t="s">
        <v>53</v>
      </c>
      <c r="D333" s="21" t="s">
        <v>53</v>
      </c>
      <c r="E333" s="21" t="s">
        <v>53</v>
      </c>
      <c r="F333" s="21" t="s">
        <v>53</v>
      </c>
      <c r="G333" s="9">
        <v>109</v>
      </c>
      <c r="H333" s="9">
        <v>2006</v>
      </c>
      <c r="I333" s="9" t="s">
        <v>49</v>
      </c>
    </row>
    <row r="334" spans="1:9" x14ac:dyDescent="0.2">
      <c r="A334" s="4" t="s">
        <v>140</v>
      </c>
      <c r="B334" s="2" t="s">
        <v>44</v>
      </c>
      <c r="C334" s="21" t="s">
        <v>53</v>
      </c>
      <c r="D334" s="21" t="s">
        <v>53</v>
      </c>
      <c r="E334" s="21" t="s">
        <v>53</v>
      </c>
      <c r="F334" s="21" t="s">
        <v>53</v>
      </c>
      <c r="G334" s="9">
        <v>50</v>
      </c>
      <c r="H334" s="9">
        <v>2006</v>
      </c>
      <c r="I334" s="9" t="s">
        <v>49</v>
      </c>
    </row>
    <row r="335" spans="1:9" x14ac:dyDescent="0.2">
      <c r="A335" s="4" t="s">
        <v>140</v>
      </c>
      <c r="B335" s="2" t="s">
        <v>45</v>
      </c>
      <c r="C335" s="21" t="s">
        <v>53</v>
      </c>
      <c r="D335" s="21" t="s">
        <v>53</v>
      </c>
      <c r="E335" s="21" t="s">
        <v>53</v>
      </c>
      <c r="F335" s="21" t="s">
        <v>53</v>
      </c>
      <c r="G335" s="9">
        <v>50</v>
      </c>
      <c r="H335" s="9">
        <v>2006</v>
      </c>
      <c r="I335" s="9" t="s">
        <v>49</v>
      </c>
    </row>
    <row r="336" spans="1:9" x14ac:dyDescent="0.2">
      <c r="A336" s="4" t="s">
        <v>140</v>
      </c>
      <c r="B336" s="2" t="s">
        <v>46</v>
      </c>
      <c r="C336" s="21" t="s">
        <v>53</v>
      </c>
      <c r="D336" s="21" t="s">
        <v>53</v>
      </c>
      <c r="E336" s="21" t="s">
        <v>53</v>
      </c>
      <c r="F336" s="21" t="s">
        <v>53</v>
      </c>
      <c r="G336" s="9">
        <v>120</v>
      </c>
      <c r="H336" s="9">
        <v>2006</v>
      </c>
      <c r="I336" s="9" t="s">
        <v>49</v>
      </c>
    </row>
    <row r="337" spans="1:9" x14ac:dyDescent="0.2">
      <c r="A337" s="4" t="s">
        <v>140</v>
      </c>
      <c r="B337" s="2" t="s">
        <v>47</v>
      </c>
      <c r="C337" s="21" t="s">
        <v>53</v>
      </c>
      <c r="D337" s="21" t="s">
        <v>53</v>
      </c>
      <c r="E337" s="21" t="s">
        <v>53</v>
      </c>
      <c r="F337" s="21" t="s">
        <v>53</v>
      </c>
      <c r="G337" s="9">
        <v>30</v>
      </c>
      <c r="H337" s="9">
        <v>2006</v>
      </c>
      <c r="I337" s="9" t="s">
        <v>49</v>
      </c>
    </row>
  </sheetData>
  <autoFilter ref="A1:I337" xr:uid="{424B2916-EC81-494A-8C17-A55A36EDA126}"/>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Ficha técnica</vt:lpstr>
      <vt:lpstr>Distribución muestral</vt:lpstr>
      <vt:lpstr>Trabajo de campo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2026-10-05T09:59:10Z</dcterms:created>
  <dcterms:modified xsi:type="dcterms:W3CDTF">2026-10-05T09:59:22Z</dcterms:modified>
</cp:coreProperties>
</file>